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NN_NeKoridorové stavby\JM_Jihomoravský kraj\X_Šakvice-Hustopeče\#Projekt stavby\02_Šakvice - Hustopeče\SO 01-01-03 SPS na TV\Rozpočet\Oprava_31.10.2018\"/>
    </mc:Choice>
  </mc:AlternateContent>
  <bookViews>
    <workbookView xWindow="0" yWindow="0" windowWidth="17100" windowHeight="11625"/>
  </bookViews>
  <sheets>
    <sheet name="SO 01-01-03"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2" i="1" l="1"/>
  <c r="O202" i="1" s="1"/>
  <c r="R201" i="1" s="1"/>
  <c r="O201" i="1" s="1"/>
  <c r="I197" i="1"/>
  <c r="O197" i="1" s="1"/>
  <c r="I193" i="1"/>
  <c r="O193" i="1" s="1"/>
  <c r="O189" i="1"/>
  <c r="I189" i="1"/>
  <c r="I185" i="1"/>
  <c r="O185" i="1" s="1"/>
  <c r="R184" i="1" s="1"/>
  <c r="O184" i="1" s="1"/>
  <c r="O180" i="1"/>
  <c r="I180" i="1"/>
  <c r="I176" i="1"/>
  <c r="O176" i="1" s="1"/>
  <c r="I172" i="1"/>
  <c r="O172" i="1" s="1"/>
  <c r="I168" i="1"/>
  <c r="O168" i="1" s="1"/>
  <c r="O164" i="1"/>
  <c r="I164" i="1"/>
  <c r="I160" i="1"/>
  <c r="O160" i="1" s="1"/>
  <c r="R159" i="1" s="1"/>
  <c r="O159" i="1" s="1"/>
  <c r="O155" i="1"/>
  <c r="I155" i="1"/>
  <c r="I151" i="1"/>
  <c r="O151" i="1" s="1"/>
  <c r="I147" i="1"/>
  <c r="O147" i="1" s="1"/>
  <c r="I143" i="1"/>
  <c r="O143" i="1" s="1"/>
  <c r="O139" i="1"/>
  <c r="I139" i="1"/>
  <c r="I135" i="1"/>
  <c r="O135" i="1" s="1"/>
  <c r="I131" i="1"/>
  <c r="O131" i="1" s="1"/>
  <c r="I127" i="1"/>
  <c r="O127" i="1" s="1"/>
  <c r="O123" i="1"/>
  <c r="I123" i="1"/>
  <c r="I119" i="1"/>
  <c r="O119" i="1" s="1"/>
  <c r="I115" i="1"/>
  <c r="O115" i="1" s="1"/>
  <c r="I111" i="1"/>
  <c r="O111" i="1" s="1"/>
  <c r="O107" i="1"/>
  <c r="I107" i="1"/>
  <c r="I103" i="1"/>
  <c r="O103" i="1" s="1"/>
  <c r="I99" i="1"/>
  <c r="O99" i="1" s="1"/>
  <c r="I95" i="1"/>
  <c r="O95" i="1" s="1"/>
  <c r="O91" i="1"/>
  <c r="I91" i="1"/>
  <c r="I87" i="1"/>
  <c r="I83" i="1"/>
  <c r="O83" i="1" s="1"/>
  <c r="I79" i="1"/>
  <c r="O79" i="1" s="1"/>
  <c r="O75" i="1"/>
  <c r="I75" i="1"/>
  <c r="I70" i="1"/>
  <c r="O70" i="1" s="1"/>
  <c r="R69" i="1" s="1"/>
  <c r="O69" i="1" s="1"/>
  <c r="I65" i="1"/>
  <c r="O65" i="1" s="1"/>
  <c r="I61" i="1"/>
  <c r="O61" i="1" s="1"/>
  <c r="I57" i="1"/>
  <c r="O57" i="1" s="1"/>
  <c r="I53" i="1"/>
  <c r="O53" i="1" s="1"/>
  <c r="I49" i="1"/>
  <c r="O49" i="1" s="1"/>
  <c r="I45" i="1"/>
  <c r="O45" i="1" s="1"/>
  <c r="I41" i="1"/>
  <c r="O41" i="1" s="1"/>
  <c r="I37" i="1"/>
  <c r="O37" i="1" s="1"/>
  <c r="I33" i="1"/>
  <c r="O33" i="1" s="1"/>
  <c r="I29" i="1"/>
  <c r="O29" i="1" s="1"/>
  <c r="I25" i="1"/>
  <c r="O25" i="1" s="1"/>
  <c r="I21" i="1"/>
  <c r="O21" i="1" s="1"/>
  <c r="I17" i="1"/>
  <c r="O17" i="1" s="1"/>
  <c r="I13" i="1"/>
  <c r="O13" i="1" s="1"/>
  <c r="I9" i="1"/>
  <c r="O9" i="1" s="1"/>
  <c r="Q74" i="1" l="1"/>
  <c r="I74" i="1" s="1"/>
  <c r="R74" i="1"/>
  <c r="O74" i="1" s="1"/>
  <c r="R8" i="1"/>
  <c r="O8" i="1" s="1"/>
  <c r="Q159" i="1"/>
  <c r="I159" i="1" s="1"/>
  <c r="Q184" i="1"/>
  <c r="I184" i="1" s="1"/>
  <c r="O87" i="1"/>
  <c r="Q69" i="1"/>
  <c r="I69" i="1" s="1"/>
  <c r="Q201" i="1"/>
  <c r="I201" i="1" s="1"/>
  <c r="Q8" i="1"/>
  <c r="I8" i="1" s="1"/>
  <c r="I3" i="1" s="1"/>
  <c r="O2" i="1" l="1"/>
</calcChain>
</file>

<file path=xl/sharedStrings.xml><?xml version="1.0" encoding="utf-8"?>
<sst xmlns="http://schemas.openxmlformats.org/spreadsheetml/2006/main" count="681" uniqueCount="226">
  <si>
    <t>ASPE10</t>
  </si>
  <si>
    <t>Firma: SUDOP BRNO, spol. s r.o.</t>
  </si>
  <si>
    <t>3</t>
  </si>
  <si>
    <t>Příloha k formuláři pro ocenění nabídky</t>
  </si>
  <si>
    <t>S</t>
  </si>
  <si>
    <t>Stavba:</t>
  </si>
  <si>
    <t>17056</t>
  </si>
  <si>
    <t>Modernizace a elektrizace trati Šakvice - Hustopeče u Brna   Soupisy prací</t>
  </si>
  <si>
    <t>SO 01-01-03</t>
  </si>
  <si>
    <t>0,00</t>
  </si>
  <si>
    <t>2</t>
  </si>
  <si>
    <t>O</t>
  </si>
  <si>
    <t>Rozpočet:</t>
  </si>
  <si>
    <t>Žst. Šakvice, připojení jednovypínačové SpS na TV</t>
  </si>
  <si>
    <t>15,00</t>
  </si>
  <si>
    <t>Typ</t>
  </si>
  <si>
    <t>Poř. číslo</t>
  </si>
  <si>
    <t>Kód položky</t>
  </si>
  <si>
    <t>Varianta</t>
  </si>
  <si>
    <t>Název položky</t>
  </si>
  <si>
    <t>MJ</t>
  </si>
  <si>
    <t>Množství</t>
  </si>
  <si>
    <t>Cena</t>
  </si>
  <si>
    <t>21,00</t>
  </si>
  <si>
    <t>Jednotková</t>
  </si>
  <si>
    <t>Celkem</t>
  </si>
  <si>
    <t>0</t>
  </si>
  <si>
    <t>1</t>
  </si>
  <si>
    <t>4</t>
  </si>
  <si>
    <t>5</t>
  </si>
  <si>
    <t>6</t>
  </si>
  <si>
    <t>9</t>
  </si>
  <si>
    <t>10</t>
  </si>
  <si>
    <t>SD</t>
  </si>
  <si>
    <t/>
  </si>
  <si>
    <t>Ostatní (zemní práce a silnoproudé rozvody)</t>
  </si>
  <si>
    <t>P</t>
  </si>
  <si>
    <t>13173</t>
  </si>
  <si>
    <t>HLOUBENÍ JAM ZAPAŽ I NEPAŽ TŘ. I</t>
  </si>
  <si>
    <t>M3</t>
  </si>
  <si>
    <t>PP</t>
  </si>
  <si>
    <t>VV</t>
  </si>
  <si>
    <t>viz technická zpráva</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</si>
  <si>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</si>
  <si>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</si>
  <si>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t>
  </si>
  <si>
    <t>PROTLAČOVÁNÍ POTRUBÍ Z PLAST HMOT DN DO 200MM</t>
  </si>
  <si>
    <t>M</t>
  </si>
  <si>
    <t>položka zahrnuje dodávku protlačovaného potrubí a veškeré pomocné práce (startovací zařízení, startovací a cílová jáma, opěrné a vodící bloky a pod.)</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</si>
  <si>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</si>
  <si>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</si>
  <si>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</si>
  <si>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</si>
  <si>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</si>
  <si>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KUS</t>
  </si>
  <si>
    <t>1. Položka obsahuje: 
 – pomocné mechanismy 
2. Položka neobsahuje: 
 X 
3. Způsob měření: 
Měří se plocha v metrech čtverečných.</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</si>
  <si>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</si>
  <si>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</si>
  <si>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</si>
  <si>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</si>
  <si>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</si>
  <si>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</si>
  <si>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</si>
  <si>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</si>
  <si>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</si>
  <si>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</si>
  <si>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8</t>
  </si>
  <si>
    <t>742431</t>
  </si>
  <si>
    <t>VEDENÍ DRÁŽNÍ IZOLOVANÉ VN, KONCOVKA VNITŘNÍ</t>
  </si>
  <si>
    <t>1. Položka obsahuje: 
 – všechny práce spojené s úpravou kabelů pro montáž včetně veškerého příslušentsví 
2. Položka neobsahuje: 
 X 
3. Způsob měření: 
Udává se počet kusů kompletní konstrukce nebo práce.</t>
  </si>
  <si>
    <t>742432</t>
  </si>
  <si>
    <t>VEDENÍ DRÁŽNÍ IZOLOVANÉ VN, KONCOVKA VENKOVNÍ</t>
  </si>
  <si>
    <t>742553</t>
  </si>
  <si>
    <t>KABEL VN - JEDNOŽÍLOVÝ, 10-AXEKVC(V)E(Y) OD 185 DO 300 MM2</t>
  </si>
  <si>
    <t>1. Položka obsahuje: 
 – manipulace a uložení kabelu (do země, chráničky, kanálu, na rošty, na TV a pod.) 
2. Položka neobsahuje: 
 – příchytky, spojky, koncovky, chráničky apod. 
3. Způsob měření: 
Měří se metr délkový.</t>
  </si>
  <si>
    <t>11</t>
  </si>
  <si>
    <t>742P13</t>
  </si>
  <si>
    <t>ZATAŽENÍ KABELU DO CHRÁNIČKY - KABEL DO 4 KG/M</t>
  </si>
  <si>
    <t>1. Položka obsahuje: 
 – montáž kabelu o váze do 4 kg/m do chráničky/ kolektoru 
2. Položka neobsahuje: 
 X 
3. Způsob měření: 
Měří se metr délkový.</t>
  </si>
  <si>
    <t>12</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</si>
  <si>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</si>
  <si>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</si>
  <si>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</si>
  <si>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13</t>
  </si>
  <si>
    <t>R01</t>
  </si>
  <si>
    <t>ZŘÍZENÍ. KAB. LOŽE Z KOPANÉHO PÍSKU BEZ ZAKRYTÍ V RÝZE DO Š. 70 CM, TL. VRSTVY 10 CM</t>
  </si>
  <si>
    <t>Položka obsahuje: Zřízení nebo rekonstrukce kabelového lože z kopaného písku bez zakrytí. Dodání kopaného písku, přísun písku do rýhy, pokrytí dna rýhy souvislou urovnanou vrstvou písku tl.10cm nad kabelem. Dále obsahuje cenu za pom. mechanismy včetně všech ostatních vedlejších nákladů.</t>
  </si>
  <si>
    <t>14</t>
  </si>
  <si>
    <t>R02</t>
  </si>
  <si>
    <t>OBETOVÁNÍ CHRÁNIČEK DO FÍ 200 MM V RÝZE DO Š. 100 CM, TL. VRSTVY 12 CM</t>
  </si>
  <si>
    <t>Položka obsahuje: Dodání betonu do rýhy, pokrytí chrániček souvislou vrstvou urovnaného betonu do tloušťky 12cm nad horní okraj chráničky.Dále obsahuje cenu za pom. mechanismy včetně všech ostatních vedlejších nákladů.</t>
  </si>
  <si>
    <t>15</t>
  </si>
  <si>
    <t>R03</t>
  </si>
  <si>
    <t>OSETÍ POVRCHU TRÁVOU</t>
  </si>
  <si>
    <t>M2</t>
  </si>
  <si>
    <t>Položka obsahuje: Ruční rozhození trávního semena, zasekání železnými hráběmi, postřik oseté plochy, zašlapání plochy dřevěnými šlapadly. Dále obsahuje cenu za pom. mechanismy včetně všech ostatních vedlejších nákladů.</t>
  </si>
  <si>
    <t>74B</t>
  </si>
  <si>
    <t>Vodiče TV</t>
  </si>
  <si>
    <t>16</t>
  </si>
  <si>
    <t>74B830</t>
  </si>
  <si>
    <t>OCELOVÁ KONSTRUKCE NESTANDARDNÍ</t>
  </si>
  <si>
    <t>KG</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</si>
  <si>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</si>
  <si>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t>
  </si>
  <si>
    <t>17</t>
  </si>
  <si>
    <t>74C711</t>
  </si>
  <si>
    <t>POHON ODPOJOVAČE MOTOROVÝ</t>
  </si>
  <si>
    <t>viz soupis sestavení</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</si>
  <si>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</si>
  <si>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18</t>
  </si>
  <si>
    <t>74C713</t>
  </si>
  <si>
    <t>ODPOJOVAČ NEBO ODPÍNAČ NA STOŽÁRU TV</t>
  </si>
  <si>
    <t>19</t>
  </si>
  <si>
    <t>74C721</t>
  </si>
  <si>
    <t>KOTVENÍ SVODU Z ODPOJOVAČE S PŘIPOJENÍM NA TV</t>
  </si>
  <si>
    <t>20</t>
  </si>
  <si>
    <t>74C723</t>
  </si>
  <si>
    <t>SVOD Z NAPÁJECÍHO PŘEVĚSU NA TV LANEM 120 CU</t>
  </si>
  <si>
    <t>21</t>
  </si>
  <si>
    <t>74C731</t>
  </si>
  <si>
    <t>VLOŽENÁ IZOLACE V LANĚ NAPÁJECÍHO PŘEVĚSU BZ NEBO CU</t>
  </si>
  <si>
    <t>22</t>
  </si>
  <si>
    <t>74C742</t>
  </si>
  <si>
    <t>PŘIPEVNĚNÍ KOTEVNÍ LIŠTY NAPÁJECÍHO PŘEVĚSU SE 2-4 TŘMENY NA STOŽÁR TV</t>
  </si>
  <si>
    <t>23</t>
  </si>
  <si>
    <t>74C745</t>
  </si>
  <si>
    <t>KOTVENÍ LANA NAPÁJECÍHO PŘEVĚSU - 120 MM2 CU  S IZOLACÍ</t>
  </si>
  <si>
    <t>24</t>
  </si>
  <si>
    <t>74C761</t>
  </si>
  <si>
    <t>UKONČENÍ 1 NAPÁJECÍHO KABELU NA STOŽÁRU, VČETNĚ OMEZOVAČE PŘEPĚTÍ</t>
  </si>
  <si>
    <t>25</t>
  </si>
  <si>
    <t>74C768</t>
  </si>
  <si>
    <t>PŘIPEVNĚNÍ 1-4 KABELŮ NA STOŽÁR BP</t>
  </si>
  <si>
    <t>26</t>
  </si>
  <si>
    <t>74C772</t>
  </si>
  <si>
    <t>PŘIPEVNĚNÍ 1 KRYTU NA STOŽÁR P, T, BP</t>
  </si>
  <si>
    <t>27</t>
  </si>
  <si>
    <t>74C793</t>
  </si>
  <si>
    <t>RUČNÍ TAŽENÍ LANA NAPÁJECÍCH PŘEVĚSŮ 120 MM2 CU</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</si>
  <si>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</si>
  <si>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28</t>
  </si>
  <si>
    <t>74C917</t>
  </si>
  <si>
    <t>PŘIPOJENÍ STOŽÁRU NEBO IZOLOVANÉHO SVODU NA ZEMNIČ VČETNĚ ZŘÍZENÍ UZEMNĚNÍ</t>
  </si>
  <si>
    <t>1. Položka obsahuje: 
 – kompletní materiál a montáž pro zajištění požadovaných elektrických parametrů uzemnění se všemi pomocnými doplňujícími součástmi 
 – měření a regulaci s použitím mechanizmů a montážních souprav 
2. Položka neobsahuje: 
 X 
3. Způsob měření: 
Udává se počet kusů kompletní konstrukce nebo práce.</t>
  </si>
  <si>
    <t>29</t>
  </si>
  <si>
    <t>74C951</t>
  </si>
  <si>
    <t>MONTÁŽNÍ LÁVKA NA STOŽÁR</t>
  </si>
  <si>
    <t>30</t>
  </si>
  <si>
    <t>74C953</t>
  </si>
  <si>
    <t>OVLÁDACÍ A BOČNÍ LÁVKA DO "L"</t>
  </si>
  <si>
    <t>31</t>
  </si>
  <si>
    <t>74C955</t>
  </si>
  <si>
    <t>ŽEBŘÍK PRO OVLÁDACÍ LÁVKU</t>
  </si>
  <si>
    <t>32</t>
  </si>
  <si>
    <t>74C967</t>
  </si>
  <si>
    <t>VÝSTRAŽNÁ TABULKA NA STOŽÁRU TV NEBO KONSTRUKCI</t>
  </si>
  <si>
    <t>33</t>
  </si>
  <si>
    <t>74C968</t>
  </si>
  <si>
    <t>TABULKA ČÍSLOVÁNÍ STOŽÁRU NEBO POHONU ODPOJOVAČE</t>
  </si>
  <si>
    <t>34</t>
  </si>
  <si>
    <t>74C973</t>
  </si>
  <si>
    <t>ÚPRAVY STÁVAJÍCÍHO TV - PROVIZORNÍ STAVY ZA 100 M ZPROVOZŇOVANÉ SKUPINY</t>
  </si>
  <si>
    <t>1. Položka obsahuje: 
 – veškeré další práce a úpravy na stávajícím TV, nutné ke zprovoznění TV 
2. Položka neobsahuje: 
 X 
3. Způsob měření: 
Udává se počet kusů kompletní konstrukce nebo práce.</t>
  </si>
  <si>
    <t>35</t>
  </si>
  <si>
    <t>74C975</t>
  </si>
  <si>
    <t>AKTUALIZACE TV DLE KOLEJOVÝCH POSTUPŮ ZA 100 M ZPROVOZŇOVANÉ SKUPINY</t>
  </si>
  <si>
    <t>1. Položka obsahuje: 
 – veškeré další práce na aktualizaci TV po každém stavebním postupu 
2. Položka neobsahuje: 
 X 
3. Způsob měření: 
Udává se počet kusů kompletní konstrukce nebo práce.</t>
  </si>
  <si>
    <t>36</t>
  </si>
  <si>
    <t>74CF11</t>
  </si>
  <si>
    <t>Tažné hnací vozidlo k pracovním soupravám (pro vodiče - montáž)</t>
  </si>
  <si>
    <t>HOD</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</si>
  <si>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</si>
  <si>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37</t>
  </si>
  <si>
    <t>R74C791</t>
  </si>
  <si>
    <t>RUČNÍ TAŽENÍ LANA NAPÁJECÍCH PŘEVĚSŮ 50 MM2 BZ</t>
  </si>
  <si>
    <t>74F2</t>
  </si>
  <si>
    <t>Revize, zkoušky a měření TV</t>
  </si>
  <si>
    <t>38</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</si>
  <si>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</si>
  <si>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</si>
  <si>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</si>
  <si>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39</t>
  </si>
  <si>
    <t>74F321</t>
  </si>
  <si>
    <t>PROTOKOL ZPŮSOBILOSTI</t>
  </si>
  <si>
    <t>1. Položka obsahuje: 
 – vyhotovení dokladu právnickou osobou o trolejových vedeních a trakčních zařízeních 
2. Položka neobsahuje: 
 X 
3. Způsob měření: 
Udává se počet kusů kompletní konstrukce nebo práce.</t>
  </si>
  <si>
    <t>40</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</si>
  <si>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</si>
  <si>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</si>
  <si>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</si>
  <si>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41</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</si>
  <si>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</si>
  <si>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</si>
  <si>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</si>
  <si>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42</t>
  </si>
  <si>
    <t>74F331</t>
  </si>
  <si>
    <t>TECHNICKÁ POMOC PŘI VÝSTAVBĚ TV</t>
  </si>
  <si>
    <t>1. Položka obsahuje: 
 – zajištění pracoviště TDI vč. nájmu pracovníků a použitých mechanismů nutných k výkonu 
2. Položka neobsahuje: 
 X 
3. Způsob měření: 
Udává se čas v hodinách.</t>
  </si>
  <si>
    <t>43</t>
  </si>
  <si>
    <t>74F332</t>
  </si>
  <si>
    <t>VÝKON ORGANIZAČNÍCH JEDNOTEK SPRÁVCE</t>
  </si>
  <si>
    <t>1. Položka obsahuje: 
 – zajištění pracoviště správcem TV (zkratování TV), zajištění přejezdů správcem TV vč. nájmu pracovníků a použitých mechanismů nutných k výkonu 
2. Položka neobsahuje: 
 X 
3. Způsob měření: 
Udává se čas v hodinách.</t>
  </si>
  <si>
    <t>74R</t>
  </si>
  <si>
    <t>Různé TV</t>
  </si>
  <si>
    <t>44</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</si>
  <si>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</si>
  <si>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</si>
  <si>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</si>
  <si>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45</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</si>
  <si>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</si>
  <si>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</si>
  <si>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</si>
  <si>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46</t>
  </si>
  <si>
    <t>74R011R</t>
  </si>
  <si>
    <t>Zaměření skutečného stavu trasy kabelového vedení</t>
  </si>
  <si>
    <t>Položka obsahuje geodetické práce pro evidenci skutečného stavu kabelového vedení.Cena položky je vč. Ostatních rozpočtových nákladů</t>
  </si>
  <si>
    <t>47</t>
  </si>
  <si>
    <t>74R400R</t>
  </si>
  <si>
    <t>Betonový dílec 40-60</t>
  </si>
  <si>
    <t>Položka obsahuje průměrnou cenu materiálu a montáž uvedeného materiálu včetně dovozu a manipulace s ním.Cena položky je vč. Ostatních rozpočtových nákladů</t>
  </si>
  <si>
    <t>990</t>
  </si>
  <si>
    <t>990  Poplatky za skládky</t>
  </si>
  <si>
    <t>48</t>
  </si>
  <si>
    <t>15111</t>
  </si>
  <si>
    <t>POPLATKY ZA LIKVIDACŮ ODPADŮ NEKONTAMINOVANÝCH - 17 05 04  VYTĚŽENÉ ZEMINY A HORNINY -  I. TŘÍDA TĚŽITELNOSTI</t>
  </si>
  <si>
    <t>T</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</si>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</sst>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0"/>
      <name val="Arial"/>
      <family val="2"/>
      <charset val="238"/>
    </font>
    <font>
      <b/>
      <sz val="16"/>
      <color indexed="8"/>
      <name val="Arial"/>
      <family val="2"/>
      <charset val="238"/>
    </font>
    <font>
      <b/>
      <sz val="11"/>
      <name val="Arial"/>
      <family val="2"/>
      <charset val="238"/>
    </font>
    <font>
      <sz val="10"/>
      <color indexed="9"/>
      <name val="Arial"/>
      <family val="2"/>
      <charset val="238"/>
    </font>
    <font>
      <b/>
      <sz val="10"/>
      <name val="Arial"/>
      <family val="2"/>
      <charset val="238"/>
    </font>
    <font>
      <i/>
      <sz val="1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8">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1" xfId="0" applyFill="1" applyBorder="1">
      <alignment vertical="center"/>
    </xf>
    <xf numFmtId="0" fontId="2" fillId="2" borderId="0" xfId="0" applyFont="1" applyFill="1">
      <alignment vertical="center"/>
    </xf>
    <xf numFmtId="0" fontId="2" fillId="2" borderId="0" xfId="0" applyFont="1" applyFill="1" applyAlignment="1">
      <alignment horizontal="left" vertical="center"/>
    </xf>
    <xf numFmtId="0" fontId="0" fillId="2" borderId="2" xfId="0" applyFill="1" applyBorder="1">
      <alignment vertical="center"/>
    </xf>
    <xf numFmtId="0" fontId="0" fillId="2" borderId="3" xfId="0" applyFill="1" applyBorder="1" applyAlignment="1">
      <alignment horizontal="center" vertical="center"/>
    </xf>
    <xf numFmtId="4" fontId="0" fillId="2" borderId="3" xfId="0" applyNumberFormat="1" applyFill="1" applyBorder="1" applyAlignment="1">
      <alignment horizontal="center" vertical="center"/>
    </xf>
    <xf numFmtId="0" fontId="2" fillId="2" borderId="1" xfId="0" applyFont="1" applyFill="1" applyBorder="1">
      <alignment vertical="center"/>
    </xf>
    <xf numFmtId="0" fontId="2" fillId="2" borderId="1" xfId="0" applyFont="1" applyFill="1" applyBorder="1" applyAlignment="1">
      <alignment horizontal="left" vertical="center"/>
    </xf>
    <xf numFmtId="0" fontId="0" fillId="2" borderId="4" xfId="0" applyFill="1" applyBorder="1">
      <alignment vertical="center"/>
    </xf>
    <xf numFmtId="0" fontId="3" fillId="3" borderId="3" xfId="0" applyFont="1" applyFill="1" applyBorder="1" applyAlignment="1">
      <alignment horizontal="center" vertical="center" wrapText="1"/>
    </xf>
    <xf numFmtId="0" fontId="4" fillId="2" borderId="4" xfId="0" applyFont="1" applyFill="1" applyBorder="1" applyAlignment="1">
      <alignment horizontal="right" vertical="center"/>
    </xf>
    <xf numFmtId="0" fontId="4" fillId="2" borderId="4" xfId="0" applyFont="1" applyFill="1" applyBorder="1" applyAlignment="1">
      <alignment vertical="center" wrapText="1"/>
    </xf>
    <xf numFmtId="4" fontId="4" fillId="2" borderId="4" xfId="0" applyNumberFormat="1" applyFont="1" applyFill="1" applyBorder="1" applyAlignment="1">
      <alignment horizontal="center" vertical="center"/>
    </xf>
    <xf numFmtId="0" fontId="0" fillId="0" borderId="3" xfId="0" applyBorder="1">
      <alignment vertical="center"/>
    </xf>
    <xf numFmtId="0" fontId="0" fillId="0" borderId="3" xfId="0" applyBorder="1" applyAlignment="1">
      <alignment horizontal="right" vertical="center"/>
    </xf>
    <xf numFmtId="0" fontId="0" fillId="0" borderId="3" xfId="0" applyBorder="1" applyAlignment="1">
      <alignment vertical="center" wrapText="1"/>
    </xf>
    <xf numFmtId="0" fontId="0" fillId="0" borderId="3" xfId="0" applyBorder="1" applyAlignment="1">
      <alignment horizontal="center" vertical="center"/>
    </xf>
    <xf numFmtId="164" fontId="0" fillId="0" borderId="3" xfId="0" applyNumberFormat="1" applyBorder="1" applyAlignment="1">
      <alignment horizontal="center" vertical="center"/>
    </xf>
    <xf numFmtId="4" fontId="0" fillId="0" borderId="3" xfId="0" applyNumberFormat="1" applyBorder="1" applyAlignment="1">
      <alignment horizontal="center" vertical="center"/>
    </xf>
    <xf numFmtId="0" fontId="0" fillId="0" borderId="5" xfId="0" applyBorder="1" applyAlignment="1">
      <alignment vertical="top"/>
    </xf>
    <xf numFmtId="0" fontId="0" fillId="0" borderId="3" xfId="0" applyBorder="1" applyAlignment="1">
      <alignment horizontal="left" vertical="center" wrapText="1"/>
    </xf>
    <xf numFmtId="0" fontId="0" fillId="0" borderId="0" xfId="0" applyAlignment="1">
      <alignment vertical="top"/>
    </xf>
    <xf numFmtId="0" fontId="5" fillId="0" borderId="3" xfId="0" applyFont="1" applyBorder="1" applyAlignment="1">
      <alignment horizontal="left" vertical="center" wrapText="1"/>
    </xf>
    <xf numFmtId="0" fontId="4" fillId="2" borderId="1" xfId="0" applyFont="1" applyFill="1" applyBorder="1" applyAlignment="1">
      <alignment horizontal="right" vertical="center"/>
    </xf>
    <xf numFmtId="4" fontId="4" fillId="2" borderId="1" xfId="0" applyNumberFormat="1" applyFont="1" applyFill="1" applyBorder="1" applyAlignment="1">
      <alignment horizontal="center" vertical="center"/>
    </xf>
    <xf numFmtId="0" fontId="3" fillId="3" borderId="3" xfId="0" applyFont="1" applyFill="1" applyBorder="1" applyAlignment="1">
      <alignment horizontal="center" vertical="center" wrapText="1"/>
    </xf>
    <xf numFmtId="0" fontId="2" fillId="2" borderId="0" xfId="0" applyFont="1" applyFill="1" applyAlignment="1">
      <alignment horizontal="right" vertical="center"/>
    </xf>
    <xf numFmtId="0" fontId="0" fillId="2" borderId="0" xfId="0" applyFill="1">
      <alignment vertical="center"/>
    </xf>
    <xf numFmtId="0" fontId="2" fillId="2" borderId="1" xfId="0" applyFont="1" applyFill="1" applyBorder="1" applyAlignment="1">
      <alignment horizontal="right" vertical="center"/>
    </xf>
    <xf numFmtId="0" fontId="0" fillId="2" borderId="1" xfId="0" applyFill="1" applyBorder="1">
      <alignment vertical="center"/>
    </xf>
    <xf numFmtId="0" fontId="0" fillId="0" borderId="3" xfId="0" applyFont="1" applyBorder="1" applyAlignment="1">
      <alignment horizontal="right" vertical="center"/>
    </xf>
    <xf numFmtId="0" fontId="0" fillId="0" borderId="3" xfId="0" applyFont="1" applyBorder="1">
      <alignment vertical="center"/>
    </xf>
    <xf numFmtId="0" fontId="0" fillId="0" borderId="3" xfId="0" applyFont="1" applyBorder="1" applyAlignment="1">
      <alignment vertical="center" wrapText="1"/>
    </xf>
    <xf numFmtId="0" fontId="0" fillId="0" borderId="3" xfId="0" applyFont="1" applyBorder="1" applyAlignment="1">
      <alignment horizontal="center" vertical="center"/>
    </xf>
    <xf numFmtId="164" fontId="0" fillId="0" borderId="3" xfId="0" applyNumberFormat="1" applyFont="1" applyBorder="1" applyAlignment="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9525"/>
          <a:ext cx="127635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5"/>
  <sheetViews>
    <sheetView tabSelected="1" view="pageBreakPreview" zoomScale="60" zoomScaleNormal="100" workbookViewId="0">
      <pane ySplit="7" topLeftCell="A8" activePane="bottomLeft" state="frozen"/>
      <selection pane="bottomLeft" activeCell="K130" sqref="K130"/>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
      <c r="I2" s="3"/>
      <c r="O2">
        <f>0+O8+O69+O74+O159+O184+O201</f>
        <v>0</v>
      </c>
      <c r="P2" t="s">
        <v>2</v>
      </c>
    </row>
    <row r="3" spans="1:18" ht="15" customHeight="1" x14ac:dyDescent="0.2">
      <c r="A3" t="s">
        <v>4</v>
      </c>
      <c r="B3" s="4" t="s">
        <v>5</v>
      </c>
      <c r="C3" s="29" t="s">
        <v>6</v>
      </c>
      <c r="D3" s="30"/>
      <c r="E3" s="5" t="s">
        <v>7</v>
      </c>
      <c r="F3" s="1"/>
      <c r="G3" s="6"/>
      <c r="H3" s="7" t="s">
        <v>8</v>
      </c>
      <c r="I3" s="8">
        <f>0+I8+I69+I74+I159+I184+I201</f>
        <v>0</v>
      </c>
      <c r="O3" t="s">
        <v>9</v>
      </c>
      <c r="P3" t="s">
        <v>10</v>
      </c>
    </row>
    <row r="4" spans="1:18" ht="15" customHeight="1" x14ac:dyDescent="0.2">
      <c r="A4" t="s">
        <v>11</v>
      </c>
      <c r="B4" s="9" t="s">
        <v>12</v>
      </c>
      <c r="C4" s="31" t="s">
        <v>8</v>
      </c>
      <c r="D4" s="32"/>
      <c r="E4" s="10" t="s">
        <v>13</v>
      </c>
      <c r="F4" s="3"/>
      <c r="G4" s="3"/>
      <c r="H4" s="11"/>
      <c r="I4" s="11"/>
      <c r="O4" t="s">
        <v>14</v>
      </c>
      <c r="P4" t="s">
        <v>10</v>
      </c>
    </row>
    <row r="5" spans="1:18" ht="12.75" customHeight="1" x14ac:dyDescent="0.2">
      <c r="A5" s="28" t="s">
        <v>15</v>
      </c>
      <c r="B5" s="28" t="s">
        <v>16</v>
      </c>
      <c r="C5" s="28" t="s">
        <v>17</v>
      </c>
      <c r="D5" s="28" t="s">
        <v>18</v>
      </c>
      <c r="E5" s="28" t="s">
        <v>19</v>
      </c>
      <c r="F5" s="28" t="s">
        <v>20</v>
      </c>
      <c r="G5" s="28" t="s">
        <v>21</v>
      </c>
      <c r="H5" s="28" t="s">
        <v>22</v>
      </c>
      <c r="I5" s="28"/>
      <c r="O5" t="s">
        <v>23</v>
      </c>
      <c r="P5" t="s">
        <v>10</v>
      </c>
    </row>
    <row r="6" spans="1:18" ht="12.75" customHeight="1" x14ac:dyDescent="0.2">
      <c r="A6" s="28"/>
      <c r="B6" s="28"/>
      <c r="C6" s="28"/>
      <c r="D6" s="28"/>
      <c r="E6" s="28"/>
      <c r="F6" s="28"/>
      <c r="G6" s="28"/>
      <c r="H6" s="12" t="s">
        <v>24</v>
      </c>
      <c r="I6" s="12" t="s">
        <v>25</v>
      </c>
    </row>
    <row r="7" spans="1:18" ht="12.75" customHeight="1" x14ac:dyDescent="0.2">
      <c r="A7" s="12" t="s">
        <v>26</v>
      </c>
      <c r="B7" s="12" t="s">
        <v>27</v>
      </c>
      <c r="C7" s="12" t="s">
        <v>10</v>
      </c>
      <c r="D7" s="12" t="s">
        <v>2</v>
      </c>
      <c r="E7" s="12" t="s">
        <v>28</v>
      </c>
      <c r="F7" s="12" t="s">
        <v>29</v>
      </c>
      <c r="G7" s="12" t="s">
        <v>30</v>
      </c>
      <c r="H7" s="12" t="s">
        <v>31</v>
      </c>
      <c r="I7" s="12" t="s">
        <v>32</v>
      </c>
    </row>
    <row r="8" spans="1:18" ht="12.75" customHeight="1" x14ac:dyDescent="0.2">
      <c r="A8" s="11" t="s">
        <v>33</v>
      </c>
      <c r="B8" s="11"/>
      <c r="C8" s="13" t="s">
        <v>34</v>
      </c>
      <c r="D8" s="11"/>
      <c r="E8" s="14" t="s">
        <v>35</v>
      </c>
      <c r="F8" s="11"/>
      <c r="G8" s="11"/>
      <c r="H8" s="11"/>
      <c r="I8" s="15">
        <f>0+Q8</f>
        <v>0</v>
      </c>
      <c r="O8">
        <f>0+R8</f>
        <v>0</v>
      </c>
      <c r="Q8">
        <f>0+I9+I13+I17+I21+I25+I29+I33+I37+I41+I45+I49+I53+I57+I61+I65</f>
        <v>0</v>
      </c>
      <c r="R8">
        <f>0+O9+O13+O17+O21+O25+O29+O33+O37+O41+O45+O49+O53+O57+O61+O65</f>
        <v>0</v>
      </c>
    </row>
    <row r="9" spans="1:18" x14ac:dyDescent="0.2">
      <c r="A9" s="16" t="s">
        <v>36</v>
      </c>
      <c r="B9" s="17" t="s">
        <v>27</v>
      </c>
      <c r="C9" s="17" t="s">
        <v>37</v>
      </c>
      <c r="D9" s="16" t="s">
        <v>34</v>
      </c>
      <c r="E9" s="18" t="s">
        <v>38</v>
      </c>
      <c r="F9" s="19" t="s">
        <v>39</v>
      </c>
      <c r="G9" s="20">
        <v>53</v>
      </c>
      <c r="H9" s="21">
        <v>0</v>
      </c>
      <c r="I9" s="21">
        <f>ROUND(ROUND(H9,2)*ROUND(G9,3),2)</f>
        <v>0</v>
      </c>
      <c r="O9">
        <f>(I9*21)/100</f>
        <v>0</v>
      </c>
      <c r="P9" t="s">
        <v>10</v>
      </c>
    </row>
    <row r="10" spans="1:18" x14ac:dyDescent="0.2">
      <c r="A10" s="22" t="s">
        <v>40</v>
      </c>
      <c r="E10" s="23" t="s">
        <v>34</v>
      </c>
    </row>
    <row r="11" spans="1:18" x14ac:dyDescent="0.2">
      <c r="A11" s="24" t="s">
        <v>41</v>
      </c>
      <c r="E11" s="25" t="s">
        <v>42</v>
      </c>
    </row>
    <row r="12" spans="1:18" ht="318.75" x14ac:dyDescent="0.2">
      <c r="A12" t="s">
        <v>43</v>
      </c>
      <c r="E12" s="23" t="s">
        <v>44</v>
      </c>
    </row>
    <row r="13" spans="1:18" x14ac:dyDescent="0.2">
      <c r="A13" s="16" t="s">
        <v>36</v>
      </c>
      <c r="B13" s="17" t="s">
        <v>10</v>
      </c>
      <c r="C13" s="17" t="s">
        <v>45</v>
      </c>
      <c r="D13" s="16" t="s">
        <v>34</v>
      </c>
      <c r="E13" s="18" t="s">
        <v>46</v>
      </c>
      <c r="F13" s="19" t="s">
        <v>47</v>
      </c>
      <c r="G13" s="20">
        <v>12</v>
      </c>
      <c r="H13" s="21">
        <v>0</v>
      </c>
      <c r="I13" s="21">
        <f>ROUND(ROUND(H13,2)*ROUND(G13,3),2)</f>
        <v>0</v>
      </c>
      <c r="O13">
        <f>(I13*21)/100</f>
        <v>0</v>
      </c>
      <c r="P13" t="s">
        <v>10</v>
      </c>
    </row>
    <row r="14" spans="1:18" x14ac:dyDescent="0.2">
      <c r="A14" s="22" t="s">
        <v>40</v>
      </c>
      <c r="E14" s="23" t="s">
        <v>34</v>
      </c>
    </row>
    <row r="15" spans="1:18" x14ac:dyDescent="0.2">
      <c r="A15" s="24" t="s">
        <v>41</v>
      </c>
      <c r="E15" s="25" t="s">
        <v>42</v>
      </c>
    </row>
    <row r="16" spans="1:18" ht="25.5" x14ac:dyDescent="0.2">
      <c r="A16" t="s">
        <v>43</v>
      </c>
      <c r="E16" s="23" t="s">
        <v>48</v>
      </c>
    </row>
    <row r="17" spans="1:16" x14ac:dyDescent="0.2">
      <c r="A17" s="16" t="s">
        <v>36</v>
      </c>
      <c r="B17" s="17" t="s">
        <v>2</v>
      </c>
      <c r="C17" s="17" t="s">
        <v>49</v>
      </c>
      <c r="D17" s="16" t="s">
        <v>34</v>
      </c>
      <c r="E17" s="18" t="s">
        <v>50</v>
      </c>
      <c r="F17" s="19" t="s">
        <v>39</v>
      </c>
      <c r="G17" s="20">
        <v>50</v>
      </c>
      <c r="H17" s="21">
        <v>0</v>
      </c>
      <c r="I17" s="21">
        <f>ROUND(ROUND(H17,2)*ROUND(G17,3),2)</f>
        <v>0</v>
      </c>
      <c r="O17">
        <f>(I17*21)/100</f>
        <v>0</v>
      </c>
      <c r="P17" t="s">
        <v>10</v>
      </c>
    </row>
    <row r="18" spans="1:16" x14ac:dyDescent="0.2">
      <c r="A18" s="22" t="s">
        <v>40</v>
      </c>
      <c r="E18" s="23" t="s">
        <v>34</v>
      </c>
    </row>
    <row r="19" spans="1:16" x14ac:dyDescent="0.2">
      <c r="A19" s="24" t="s">
        <v>41</v>
      </c>
      <c r="E19" s="25" t="s">
        <v>42</v>
      </c>
    </row>
    <row r="20" spans="1:16" ht="229.5" x14ac:dyDescent="0.2">
      <c r="A20" t="s">
        <v>43</v>
      </c>
      <c r="E20" s="23" t="s">
        <v>51</v>
      </c>
    </row>
    <row r="21" spans="1:16" ht="25.5" x14ac:dyDescent="0.2">
      <c r="A21" s="16" t="s">
        <v>36</v>
      </c>
      <c r="B21" s="17" t="s">
        <v>28</v>
      </c>
      <c r="C21" s="17" t="s">
        <v>52</v>
      </c>
      <c r="D21" s="16" t="s">
        <v>34</v>
      </c>
      <c r="E21" s="18" t="s">
        <v>53</v>
      </c>
      <c r="F21" s="19" t="s">
        <v>54</v>
      </c>
      <c r="G21" s="20">
        <v>4</v>
      </c>
      <c r="H21" s="21">
        <v>0</v>
      </c>
      <c r="I21" s="21">
        <f>ROUND(ROUND(H21,2)*ROUND(G21,3),2)</f>
        <v>0</v>
      </c>
      <c r="O21">
        <f>(I21*21)/100</f>
        <v>0</v>
      </c>
      <c r="P21" t="s">
        <v>10</v>
      </c>
    </row>
    <row r="22" spans="1:16" x14ac:dyDescent="0.2">
      <c r="A22" s="22" t="s">
        <v>40</v>
      </c>
      <c r="E22" s="23" t="s">
        <v>34</v>
      </c>
    </row>
    <row r="23" spans="1:16" x14ac:dyDescent="0.2">
      <c r="A23" s="24" t="s">
        <v>41</v>
      </c>
      <c r="E23" s="25" t="s">
        <v>42</v>
      </c>
    </row>
    <row r="24" spans="1:16" ht="76.5" x14ac:dyDescent="0.2">
      <c r="A24" t="s">
        <v>43</v>
      </c>
      <c r="E24" s="23" t="s">
        <v>55</v>
      </c>
    </row>
    <row r="25" spans="1:16" x14ac:dyDescent="0.2">
      <c r="A25" s="16" t="s">
        <v>36</v>
      </c>
      <c r="B25" s="17" t="s">
        <v>29</v>
      </c>
      <c r="C25" s="17" t="s">
        <v>56</v>
      </c>
      <c r="D25" s="16" t="s">
        <v>34</v>
      </c>
      <c r="E25" s="18" t="s">
        <v>57</v>
      </c>
      <c r="F25" s="19" t="s">
        <v>47</v>
      </c>
      <c r="G25" s="20">
        <v>123</v>
      </c>
      <c r="H25" s="21">
        <v>0</v>
      </c>
      <c r="I25" s="21">
        <f>ROUND(ROUND(H25,2)*ROUND(G25,3),2)</f>
        <v>0</v>
      </c>
      <c r="O25">
        <f>(I25*21)/100</f>
        <v>0</v>
      </c>
      <c r="P25" t="s">
        <v>10</v>
      </c>
    </row>
    <row r="26" spans="1:16" x14ac:dyDescent="0.2">
      <c r="A26" s="22" t="s">
        <v>40</v>
      </c>
      <c r="E26" s="23" t="s">
        <v>34</v>
      </c>
    </row>
    <row r="27" spans="1:16" x14ac:dyDescent="0.2">
      <c r="A27" s="24" t="s">
        <v>41</v>
      </c>
      <c r="E27" s="25" t="s">
        <v>42</v>
      </c>
    </row>
    <row r="28" spans="1:16" ht="114.75" x14ac:dyDescent="0.2">
      <c r="A28" t="s">
        <v>43</v>
      </c>
      <c r="E28" s="23" t="s">
        <v>58</v>
      </c>
    </row>
    <row r="29" spans="1:16" x14ac:dyDescent="0.2">
      <c r="A29" s="16" t="s">
        <v>36</v>
      </c>
      <c r="B29" s="17" t="s">
        <v>30</v>
      </c>
      <c r="C29" s="17" t="s">
        <v>59</v>
      </c>
      <c r="D29" s="16" t="s">
        <v>34</v>
      </c>
      <c r="E29" s="18" t="s">
        <v>60</v>
      </c>
      <c r="F29" s="19" t="s">
        <v>47</v>
      </c>
      <c r="G29" s="20">
        <v>12</v>
      </c>
      <c r="H29" s="21">
        <v>0</v>
      </c>
      <c r="I29" s="21">
        <f>ROUND(ROUND(H29,2)*ROUND(G29,3),2)</f>
        <v>0</v>
      </c>
      <c r="O29">
        <f>(I29*21)/100</f>
        <v>0</v>
      </c>
      <c r="P29" t="s">
        <v>10</v>
      </c>
    </row>
    <row r="30" spans="1:16" x14ac:dyDescent="0.2">
      <c r="A30" s="22" t="s">
        <v>40</v>
      </c>
      <c r="E30" s="23" t="s">
        <v>34</v>
      </c>
    </row>
    <row r="31" spans="1:16" x14ac:dyDescent="0.2">
      <c r="A31" s="24" t="s">
        <v>41</v>
      </c>
      <c r="E31" s="25" t="s">
        <v>42</v>
      </c>
    </row>
    <row r="32" spans="1:16" ht="102" x14ac:dyDescent="0.2">
      <c r="A32" t="s">
        <v>43</v>
      </c>
      <c r="E32" s="23" t="s">
        <v>61</v>
      </c>
    </row>
    <row r="33" spans="1:16" x14ac:dyDescent="0.2">
      <c r="A33" s="16" t="s">
        <v>36</v>
      </c>
      <c r="B33" s="17" t="s">
        <v>62</v>
      </c>
      <c r="C33" s="17" t="s">
        <v>63</v>
      </c>
      <c r="D33" s="16" t="s">
        <v>34</v>
      </c>
      <c r="E33" s="18" t="s">
        <v>64</v>
      </c>
      <c r="F33" s="19" t="s">
        <v>47</v>
      </c>
      <c r="G33" s="20">
        <v>135</v>
      </c>
      <c r="H33" s="21">
        <v>0</v>
      </c>
      <c r="I33" s="21">
        <f>ROUND(ROUND(H33,2)*ROUND(G33,3),2)</f>
        <v>0</v>
      </c>
      <c r="O33">
        <f>(I33*21)/100</f>
        <v>0</v>
      </c>
      <c r="P33" t="s">
        <v>10</v>
      </c>
    </row>
    <row r="34" spans="1:16" x14ac:dyDescent="0.2">
      <c r="A34" s="22" t="s">
        <v>40</v>
      </c>
      <c r="E34" s="23" t="s">
        <v>34</v>
      </c>
    </row>
    <row r="35" spans="1:16" x14ac:dyDescent="0.2">
      <c r="A35" s="24" t="s">
        <v>41</v>
      </c>
      <c r="E35" s="25" t="s">
        <v>42</v>
      </c>
    </row>
    <row r="36" spans="1:16" ht="140.25" x14ac:dyDescent="0.2">
      <c r="A36" t="s">
        <v>43</v>
      </c>
      <c r="E36" s="23" t="s">
        <v>65</v>
      </c>
    </row>
    <row r="37" spans="1:16" x14ac:dyDescent="0.2">
      <c r="A37" s="16" t="s">
        <v>36</v>
      </c>
      <c r="B37" s="17" t="s">
        <v>66</v>
      </c>
      <c r="C37" s="17" t="s">
        <v>67</v>
      </c>
      <c r="D37" s="16" t="s">
        <v>34</v>
      </c>
      <c r="E37" s="18" t="s">
        <v>68</v>
      </c>
      <c r="F37" s="19" t="s">
        <v>54</v>
      </c>
      <c r="G37" s="20">
        <v>2</v>
      </c>
      <c r="H37" s="21">
        <v>0</v>
      </c>
      <c r="I37" s="21">
        <f>ROUND(ROUND(H37,2)*ROUND(G37,3),2)</f>
        <v>0</v>
      </c>
      <c r="O37">
        <f>(I37*21)/100</f>
        <v>0</v>
      </c>
      <c r="P37" t="s">
        <v>10</v>
      </c>
    </row>
    <row r="38" spans="1:16" x14ac:dyDescent="0.2">
      <c r="A38" s="22" t="s">
        <v>40</v>
      </c>
      <c r="E38" s="23" t="s">
        <v>34</v>
      </c>
    </row>
    <row r="39" spans="1:16" x14ac:dyDescent="0.2">
      <c r="A39" s="24" t="s">
        <v>41</v>
      </c>
      <c r="E39" s="25" t="s">
        <v>42</v>
      </c>
    </row>
    <row r="40" spans="1:16" ht="102" x14ac:dyDescent="0.2">
      <c r="A40" t="s">
        <v>43</v>
      </c>
      <c r="E40" s="23" t="s">
        <v>69</v>
      </c>
    </row>
    <row r="41" spans="1:16" x14ac:dyDescent="0.2">
      <c r="A41" s="16" t="s">
        <v>36</v>
      </c>
      <c r="B41" s="17" t="s">
        <v>31</v>
      </c>
      <c r="C41" s="17" t="s">
        <v>70</v>
      </c>
      <c r="D41" s="16" t="s">
        <v>34</v>
      </c>
      <c r="E41" s="18" t="s">
        <v>71</v>
      </c>
      <c r="F41" s="19" t="s">
        <v>54</v>
      </c>
      <c r="G41" s="20">
        <v>2</v>
      </c>
      <c r="H41" s="21">
        <v>0</v>
      </c>
      <c r="I41" s="21">
        <f>ROUND(ROUND(H41,2)*ROUND(G41,3),2)</f>
        <v>0</v>
      </c>
      <c r="O41">
        <f>(I41*21)/100</f>
        <v>0</v>
      </c>
      <c r="P41" t="s">
        <v>10</v>
      </c>
    </row>
    <row r="42" spans="1:16" x14ac:dyDescent="0.2">
      <c r="A42" s="22" t="s">
        <v>40</v>
      </c>
      <c r="E42" s="23" t="s">
        <v>34</v>
      </c>
    </row>
    <row r="43" spans="1:16" x14ac:dyDescent="0.2">
      <c r="A43" s="24" t="s">
        <v>41</v>
      </c>
      <c r="E43" s="25" t="s">
        <v>42</v>
      </c>
    </row>
    <row r="44" spans="1:16" ht="102" x14ac:dyDescent="0.2">
      <c r="A44" t="s">
        <v>43</v>
      </c>
      <c r="E44" s="23" t="s">
        <v>69</v>
      </c>
    </row>
    <row r="45" spans="1:16" x14ac:dyDescent="0.2">
      <c r="A45" s="16" t="s">
        <v>36</v>
      </c>
      <c r="B45" s="17" t="s">
        <v>32</v>
      </c>
      <c r="C45" s="17" t="s">
        <v>72</v>
      </c>
      <c r="D45" s="16" t="s">
        <v>34</v>
      </c>
      <c r="E45" s="18" t="s">
        <v>73</v>
      </c>
      <c r="F45" s="19" t="s">
        <v>47</v>
      </c>
      <c r="G45" s="20">
        <v>170</v>
      </c>
      <c r="H45" s="21">
        <v>0</v>
      </c>
      <c r="I45" s="21">
        <f>ROUND(ROUND(H45,2)*ROUND(G45,3),2)</f>
        <v>0</v>
      </c>
      <c r="O45">
        <f>(I45*21)/100</f>
        <v>0</v>
      </c>
      <c r="P45" t="s">
        <v>10</v>
      </c>
    </row>
    <row r="46" spans="1:16" x14ac:dyDescent="0.2">
      <c r="A46" s="22" t="s">
        <v>40</v>
      </c>
      <c r="E46" s="23" t="s">
        <v>34</v>
      </c>
    </row>
    <row r="47" spans="1:16" x14ac:dyDescent="0.2">
      <c r="A47" s="24" t="s">
        <v>41</v>
      </c>
      <c r="E47" s="25" t="s">
        <v>42</v>
      </c>
    </row>
    <row r="48" spans="1:16" ht="89.25" x14ac:dyDescent="0.2">
      <c r="A48" t="s">
        <v>43</v>
      </c>
      <c r="E48" s="23" t="s">
        <v>74</v>
      </c>
    </row>
    <row r="49" spans="1:16" x14ac:dyDescent="0.2">
      <c r="A49" s="16" t="s">
        <v>36</v>
      </c>
      <c r="B49" s="17" t="s">
        <v>75</v>
      </c>
      <c r="C49" s="17" t="s">
        <v>76</v>
      </c>
      <c r="D49" s="16" t="s">
        <v>34</v>
      </c>
      <c r="E49" s="18" t="s">
        <v>77</v>
      </c>
      <c r="F49" s="19" t="s">
        <v>47</v>
      </c>
      <c r="G49" s="20">
        <v>12</v>
      </c>
      <c r="H49" s="21">
        <v>0</v>
      </c>
      <c r="I49" s="21">
        <f>ROUND(ROUND(H49,2)*ROUND(G49,3),2)</f>
        <v>0</v>
      </c>
      <c r="O49">
        <f>(I49*21)/100</f>
        <v>0</v>
      </c>
      <c r="P49" t="s">
        <v>10</v>
      </c>
    </row>
    <row r="50" spans="1:16" x14ac:dyDescent="0.2">
      <c r="A50" s="22" t="s">
        <v>40</v>
      </c>
      <c r="E50" s="23" t="s">
        <v>34</v>
      </c>
    </row>
    <row r="51" spans="1:16" x14ac:dyDescent="0.2">
      <c r="A51" s="24" t="s">
        <v>41</v>
      </c>
      <c r="E51" s="25" t="s">
        <v>42</v>
      </c>
    </row>
    <row r="52" spans="1:16" ht="76.5" x14ac:dyDescent="0.2">
      <c r="A52" t="s">
        <v>43</v>
      </c>
      <c r="E52" s="23" t="s">
        <v>78</v>
      </c>
    </row>
    <row r="53" spans="1:16" x14ac:dyDescent="0.2">
      <c r="A53" s="16" t="s">
        <v>36</v>
      </c>
      <c r="B53" s="17" t="s">
        <v>79</v>
      </c>
      <c r="C53" s="17" t="s">
        <v>80</v>
      </c>
      <c r="D53" s="16" t="s">
        <v>34</v>
      </c>
      <c r="E53" s="18" t="s">
        <v>81</v>
      </c>
      <c r="F53" s="19" t="s">
        <v>54</v>
      </c>
      <c r="G53" s="20">
        <v>2</v>
      </c>
      <c r="H53" s="21">
        <v>0</v>
      </c>
      <c r="I53" s="21">
        <f>ROUND(ROUND(H53,2)*ROUND(G53,3),2)</f>
        <v>0</v>
      </c>
      <c r="O53">
        <f>(I53*21)/100</f>
        <v>0</v>
      </c>
      <c r="P53" t="s">
        <v>10</v>
      </c>
    </row>
    <row r="54" spans="1:16" x14ac:dyDescent="0.2">
      <c r="A54" s="22" t="s">
        <v>40</v>
      </c>
      <c r="E54" s="23" t="s">
        <v>34</v>
      </c>
    </row>
    <row r="55" spans="1:16" x14ac:dyDescent="0.2">
      <c r="A55" s="24" t="s">
        <v>41</v>
      </c>
      <c r="E55" s="25" t="s">
        <v>42</v>
      </c>
    </row>
    <row r="56" spans="1:16" ht="76.5" x14ac:dyDescent="0.2">
      <c r="A56" t="s">
        <v>43</v>
      </c>
      <c r="E56" s="23" t="s">
        <v>82</v>
      </c>
    </row>
    <row r="57" spans="1:16" ht="25.5" x14ac:dyDescent="0.2">
      <c r="A57" s="16" t="s">
        <v>36</v>
      </c>
      <c r="B57" s="17" t="s">
        <v>83</v>
      </c>
      <c r="C57" s="17" t="s">
        <v>84</v>
      </c>
      <c r="D57" s="16" t="s">
        <v>34</v>
      </c>
      <c r="E57" s="18" t="s">
        <v>85</v>
      </c>
      <c r="F57" s="19" t="s">
        <v>47</v>
      </c>
      <c r="G57" s="20">
        <v>135</v>
      </c>
      <c r="H57" s="21">
        <v>0</v>
      </c>
      <c r="I57" s="21">
        <f>ROUND(ROUND(H57,2)*ROUND(G57,3),2)</f>
        <v>0</v>
      </c>
      <c r="O57">
        <f>(I57*21)/100</f>
        <v>0</v>
      </c>
      <c r="P57" t="s">
        <v>10</v>
      </c>
    </row>
    <row r="58" spans="1:16" x14ac:dyDescent="0.2">
      <c r="A58" s="22" t="s">
        <v>40</v>
      </c>
      <c r="E58" s="23" t="s">
        <v>34</v>
      </c>
    </row>
    <row r="59" spans="1:16" x14ac:dyDescent="0.2">
      <c r="A59" s="24" t="s">
        <v>41</v>
      </c>
      <c r="E59" s="25" t="s">
        <v>42</v>
      </c>
    </row>
    <row r="60" spans="1:16" ht="51" x14ac:dyDescent="0.2">
      <c r="A60" t="s">
        <v>43</v>
      </c>
      <c r="E60" s="23" t="s">
        <v>86</v>
      </c>
    </row>
    <row r="61" spans="1:16" ht="25.5" x14ac:dyDescent="0.2">
      <c r="A61" s="16" t="s">
        <v>36</v>
      </c>
      <c r="B61" s="17" t="s">
        <v>87</v>
      </c>
      <c r="C61" s="17" t="s">
        <v>88</v>
      </c>
      <c r="D61" s="16" t="s">
        <v>34</v>
      </c>
      <c r="E61" s="18" t="s">
        <v>89</v>
      </c>
      <c r="F61" s="19" t="s">
        <v>47</v>
      </c>
      <c r="G61" s="20">
        <v>12</v>
      </c>
      <c r="H61" s="21">
        <v>0</v>
      </c>
      <c r="I61" s="21">
        <f>ROUND(ROUND(H61,2)*ROUND(G61,3),2)</f>
        <v>0</v>
      </c>
      <c r="O61">
        <f>(I61*21)/100</f>
        <v>0</v>
      </c>
      <c r="P61" t="s">
        <v>10</v>
      </c>
    </row>
    <row r="62" spans="1:16" x14ac:dyDescent="0.2">
      <c r="A62" s="22" t="s">
        <v>40</v>
      </c>
      <c r="E62" s="23" t="s">
        <v>34</v>
      </c>
    </row>
    <row r="63" spans="1:16" x14ac:dyDescent="0.2">
      <c r="A63" s="24" t="s">
        <v>41</v>
      </c>
      <c r="E63" s="25" t="s">
        <v>42</v>
      </c>
    </row>
    <row r="64" spans="1:16" ht="38.25" x14ac:dyDescent="0.2">
      <c r="A64" t="s">
        <v>43</v>
      </c>
      <c r="E64" s="23" t="s">
        <v>90</v>
      </c>
    </row>
    <row r="65" spans="1:18" x14ac:dyDescent="0.2">
      <c r="A65" s="16" t="s">
        <v>36</v>
      </c>
      <c r="B65" s="17" t="s">
        <v>91</v>
      </c>
      <c r="C65" s="17" t="s">
        <v>92</v>
      </c>
      <c r="D65" s="16" t="s">
        <v>34</v>
      </c>
      <c r="E65" s="18" t="s">
        <v>93</v>
      </c>
      <c r="F65" s="19" t="s">
        <v>94</v>
      </c>
      <c r="G65" s="20">
        <v>45</v>
      </c>
      <c r="H65" s="21">
        <v>0</v>
      </c>
      <c r="I65" s="21">
        <f>ROUND(ROUND(H65,2)*ROUND(G65,3),2)</f>
        <v>0</v>
      </c>
      <c r="O65">
        <f>(I65*21)/100</f>
        <v>0</v>
      </c>
      <c r="P65" t="s">
        <v>10</v>
      </c>
    </row>
    <row r="66" spans="1:18" x14ac:dyDescent="0.2">
      <c r="A66" s="22" t="s">
        <v>40</v>
      </c>
      <c r="E66" s="23" t="s">
        <v>34</v>
      </c>
    </row>
    <row r="67" spans="1:18" x14ac:dyDescent="0.2">
      <c r="A67" s="24" t="s">
        <v>41</v>
      </c>
      <c r="E67" s="25" t="s">
        <v>42</v>
      </c>
    </row>
    <row r="68" spans="1:18" ht="38.25" x14ac:dyDescent="0.2">
      <c r="A68" t="s">
        <v>43</v>
      </c>
      <c r="E68" s="23" t="s">
        <v>95</v>
      </c>
    </row>
    <row r="69" spans="1:18" ht="12.75" customHeight="1" x14ac:dyDescent="0.2">
      <c r="A69" s="3" t="s">
        <v>33</v>
      </c>
      <c r="B69" s="3"/>
      <c r="C69" s="26" t="s">
        <v>96</v>
      </c>
      <c r="D69" s="3"/>
      <c r="E69" s="14" t="s">
        <v>97</v>
      </c>
      <c r="F69" s="3"/>
      <c r="G69" s="3"/>
      <c r="H69" s="3"/>
      <c r="I69" s="27">
        <f>0+Q69</f>
        <v>0</v>
      </c>
      <c r="O69">
        <f>0+R69</f>
        <v>0</v>
      </c>
      <c r="Q69">
        <f>0+I70</f>
        <v>0</v>
      </c>
      <c r="R69">
        <f>0+O70</f>
        <v>0</v>
      </c>
    </row>
    <row r="70" spans="1:18" x14ac:dyDescent="0.2">
      <c r="A70" s="16" t="s">
        <v>36</v>
      </c>
      <c r="B70" s="17" t="s">
        <v>98</v>
      </c>
      <c r="C70" s="17" t="s">
        <v>99</v>
      </c>
      <c r="D70" s="16" t="s">
        <v>34</v>
      </c>
      <c r="E70" s="18" t="s">
        <v>100</v>
      </c>
      <c r="F70" s="19" t="s">
        <v>101</v>
      </c>
      <c r="G70" s="20">
        <v>50</v>
      </c>
      <c r="H70" s="21">
        <v>0</v>
      </c>
      <c r="I70" s="21">
        <f>ROUND(ROUND(H70,2)*ROUND(G70,3),2)</f>
        <v>0</v>
      </c>
      <c r="O70">
        <f>(I70*21)/100</f>
        <v>0</v>
      </c>
      <c r="P70" t="s">
        <v>10</v>
      </c>
    </row>
    <row r="71" spans="1:18" x14ac:dyDescent="0.2">
      <c r="A71" s="22" t="s">
        <v>40</v>
      </c>
      <c r="E71" s="23" t="s">
        <v>34</v>
      </c>
    </row>
    <row r="72" spans="1:18" x14ac:dyDescent="0.2">
      <c r="A72" s="24" t="s">
        <v>41</v>
      </c>
      <c r="E72" s="25" t="s">
        <v>42</v>
      </c>
    </row>
    <row r="73" spans="1:18" ht="102" x14ac:dyDescent="0.2">
      <c r="A73" t="s">
        <v>43</v>
      </c>
      <c r="E73" s="23" t="s">
        <v>102</v>
      </c>
    </row>
    <row r="74" spans="1:18" ht="12.75" customHeight="1" x14ac:dyDescent="0.2">
      <c r="A74" s="3" t="s">
        <v>33</v>
      </c>
      <c r="B74" s="3"/>
      <c r="C74" s="26" t="s">
        <v>103</v>
      </c>
      <c r="D74" s="3"/>
      <c r="E74" s="14" t="s">
        <v>97</v>
      </c>
      <c r="F74" s="3"/>
      <c r="G74" s="3"/>
      <c r="H74" s="3"/>
      <c r="I74" s="27">
        <f>0+Q74</f>
        <v>0</v>
      </c>
      <c r="O74">
        <f>0+R74</f>
        <v>0</v>
      </c>
      <c r="Q74">
        <f>0+I75+I79+I83+I87+I91+I95+I99+I103+I107+I111+I115+I119+I123+I127+I131+I135+I139+I143+I147+I151+I155</f>
        <v>0</v>
      </c>
      <c r="R74">
        <f>0+O75+O79+O83+O87+O91+O95+O99+O103+O107+O111+O115+O119+O123+O127+O131+O135+O139+O143+O147+O151+O155</f>
        <v>0</v>
      </c>
    </row>
    <row r="75" spans="1:18" x14ac:dyDescent="0.2">
      <c r="A75" s="16" t="s">
        <v>36</v>
      </c>
      <c r="B75" s="17" t="s">
        <v>104</v>
      </c>
      <c r="C75" s="17" t="s">
        <v>105</v>
      </c>
      <c r="D75" s="16" t="s">
        <v>34</v>
      </c>
      <c r="E75" s="18" t="s">
        <v>106</v>
      </c>
      <c r="F75" s="19" t="s">
        <v>54</v>
      </c>
      <c r="G75" s="20">
        <v>3</v>
      </c>
      <c r="H75" s="21">
        <v>0</v>
      </c>
      <c r="I75" s="21">
        <f>ROUND(ROUND(H75,2)*ROUND(G75,3),2)</f>
        <v>0</v>
      </c>
      <c r="O75">
        <f>(I75*21)/100</f>
        <v>0</v>
      </c>
      <c r="P75" t="s">
        <v>10</v>
      </c>
    </row>
    <row r="76" spans="1:18" x14ac:dyDescent="0.2">
      <c r="A76" s="22" t="s">
        <v>40</v>
      </c>
      <c r="E76" s="23" t="s">
        <v>34</v>
      </c>
    </row>
    <row r="77" spans="1:18" x14ac:dyDescent="0.2">
      <c r="A77" s="24" t="s">
        <v>41</v>
      </c>
      <c r="E77" s="25" t="s">
        <v>107</v>
      </c>
    </row>
    <row r="78" spans="1:18" ht="114.75" x14ac:dyDescent="0.2">
      <c r="A78" t="s">
        <v>43</v>
      </c>
      <c r="E78" s="23" t="s">
        <v>108</v>
      </c>
    </row>
    <row r="79" spans="1:18" x14ac:dyDescent="0.2">
      <c r="A79" s="16" t="s">
        <v>36</v>
      </c>
      <c r="B79" s="17" t="s">
        <v>109</v>
      </c>
      <c r="C79" s="17" t="s">
        <v>110</v>
      </c>
      <c r="D79" s="16" t="s">
        <v>34</v>
      </c>
      <c r="E79" s="18" t="s">
        <v>111</v>
      </c>
      <c r="F79" s="19" t="s">
        <v>54</v>
      </c>
      <c r="G79" s="20">
        <v>3</v>
      </c>
      <c r="H79" s="21">
        <v>0</v>
      </c>
      <c r="I79" s="21">
        <f>ROUND(ROUND(H79,2)*ROUND(G79,3),2)</f>
        <v>0</v>
      </c>
      <c r="O79">
        <f>(I79*21)/100</f>
        <v>0</v>
      </c>
      <c r="P79" t="s">
        <v>10</v>
      </c>
    </row>
    <row r="80" spans="1:18" x14ac:dyDescent="0.2">
      <c r="A80" s="22" t="s">
        <v>40</v>
      </c>
      <c r="E80" s="23" t="s">
        <v>34</v>
      </c>
    </row>
    <row r="81" spans="1:16" x14ac:dyDescent="0.2">
      <c r="A81" s="24" t="s">
        <v>41</v>
      </c>
      <c r="E81" s="25" t="s">
        <v>107</v>
      </c>
    </row>
    <row r="82" spans="1:16" ht="114.75" x14ac:dyDescent="0.2">
      <c r="A82" t="s">
        <v>43</v>
      </c>
      <c r="E82" s="23" t="s">
        <v>108</v>
      </c>
    </row>
    <row r="83" spans="1:16" x14ac:dyDescent="0.2">
      <c r="A83" s="16" t="s">
        <v>36</v>
      </c>
      <c r="B83" s="17" t="s">
        <v>112</v>
      </c>
      <c r="C83" s="17" t="s">
        <v>113</v>
      </c>
      <c r="D83" s="16" t="s">
        <v>34</v>
      </c>
      <c r="E83" s="18" t="s">
        <v>114</v>
      </c>
      <c r="F83" s="19" t="s">
        <v>54</v>
      </c>
      <c r="G83" s="20">
        <v>1</v>
      </c>
      <c r="H83" s="21">
        <v>0</v>
      </c>
      <c r="I83" s="21">
        <f>ROUND(ROUND(H83,2)*ROUND(G83,3),2)</f>
        <v>0</v>
      </c>
      <c r="O83">
        <f>(I83*21)/100</f>
        <v>0</v>
      </c>
      <c r="P83" t="s">
        <v>10</v>
      </c>
    </row>
    <row r="84" spans="1:16" x14ac:dyDescent="0.2">
      <c r="A84" s="22" t="s">
        <v>40</v>
      </c>
      <c r="E84" s="23" t="s">
        <v>34</v>
      </c>
    </row>
    <row r="85" spans="1:16" x14ac:dyDescent="0.2">
      <c r="A85" s="24" t="s">
        <v>41</v>
      </c>
      <c r="E85" s="25" t="s">
        <v>107</v>
      </c>
    </row>
    <row r="86" spans="1:16" ht="114.75" x14ac:dyDescent="0.2">
      <c r="A86" t="s">
        <v>43</v>
      </c>
      <c r="E86" s="23" t="s">
        <v>108</v>
      </c>
    </row>
    <row r="87" spans="1:16" x14ac:dyDescent="0.2">
      <c r="A87" s="16" t="s">
        <v>36</v>
      </c>
      <c r="B87" s="17" t="s">
        <v>115</v>
      </c>
      <c r="C87" s="17" t="s">
        <v>116</v>
      </c>
      <c r="D87" s="16" t="s">
        <v>34</v>
      </c>
      <c r="E87" s="18" t="s">
        <v>117</v>
      </c>
      <c r="F87" s="19" t="s">
        <v>54</v>
      </c>
      <c r="G87" s="20">
        <v>2</v>
      </c>
      <c r="H87" s="21">
        <v>0</v>
      </c>
      <c r="I87" s="21">
        <f>ROUND(ROUND(H87,2)*ROUND(G87,3),2)</f>
        <v>0</v>
      </c>
      <c r="O87">
        <f>(I87*21)/100</f>
        <v>0</v>
      </c>
      <c r="P87" t="s">
        <v>10</v>
      </c>
    </row>
    <row r="88" spans="1:16" x14ac:dyDescent="0.2">
      <c r="A88" s="22" t="s">
        <v>40</v>
      </c>
      <c r="E88" s="23" t="s">
        <v>34</v>
      </c>
    </row>
    <row r="89" spans="1:16" x14ac:dyDescent="0.2">
      <c r="A89" s="24" t="s">
        <v>41</v>
      </c>
      <c r="E89" s="25" t="s">
        <v>107</v>
      </c>
    </row>
    <row r="90" spans="1:16" ht="114.75" x14ac:dyDescent="0.2">
      <c r="A90" t="s">
        <v>43</v>
      </c>
      <c r="E90" s="23" t="s">
        <v>108</v>
      </c>
    </row>
    <row r="91" spans="1:16" x14ac:dyDescent="0.2">
      <c r="A91" s="16" t="s">
        <v>36</v>
      </c>
      <c r="B91" s="17" t="s">
        <v>118</v>
      </c>
      <c r="C91" s="17" t="s">
        <v>119</v>
      </c>
      <c r="D91" s="16" t="s">
        <v>34</v>
      </c>
      <c r="E91" s="18" t="s">
        <v>120</v>
      </c>
      <c r="F91" s="19" t="s">
        <v>54</v>
      </c>
      <c r="G91" s="20">
        <v>1</v>
      </c>
      <c r="H91" s="21">
        <v>0</v>
      </c>
      <c r="I91" s="21">
        <f>ROUND(ROUND(H91,2)*ROUND(G91,3),2)</f>
        <v>0</v>
      </c>
      <c r="O91">
        <f>(I91*21)/100</f>
        <v>0</v>
      </c>
      <c r="P91" t="s">
        <v>10</v>
      </c>
    </row>
    <row r="92" spans="1:16" x14ac:dyDescent="0.2">
      <c r="A92" s="22" t="s">
        <v>40</v>
      </c>
      <c r="E92" s="23" t="s">
        <v>34</v>
      </c>
    </row>
    <row r="93" spans="1:16" x14ac:dyDescent="0.2">
      <c r="A93" s="24" t="s">
        <v>41</v>
      </c>
      <c r="E93" s="25" t="s">
        <v>107</v>
      </c>
    </row>
    <row r="94" spans="1:16" ht="114.75" x14ac:dyDescent="0.2">
      <c r="A94" t="s">
        <v>43</v>
      </c>
      <c r="E94" s="23" t="s">
        <v>108</v>
      </c>
    </row>
    <row r="95" spans="1:16" ht="25.5" x14ac:dyDescent="0.2">
      <c r="A95" s="16" t="s">
        <v>36</v>
      </c>
      <c r="B95" s="17" t="s">
        <v>121</v>
      </c>
      <c r="C95" s="17" t="s">
        <v>122</v>
      </c>
      <c r="D95" s="16" t="s">
        <v>34</v>
      </c>
      <c r="E95" s="18" t="s">
        <v>123</v>
      </c>
      <c r="F95" s="19" t="s">
        <v>54</v>
      </c>
      <c r="G95" s="20">
        <v>2</v>
      </c>
      <c r="H95" s="21">
        <v>0</v>
      </c>
      <c r="I95" s="21">
        <f>ROUND(ROUND(H95,2)*ROUND(G95,3),2)</f>
        <v>0</v>
      </c>
      <c r="O95">
        <f>(I95*21)/100</f>
        <v>0</v>
      </c>
      <c r="P95" t="s">
        <v>10</v>
      </c>
    </row>
    <row r="96" spans="1:16" x14ac:dyDescent="0.2">
      <c r="A96" s="22" t="s">
        <v>40</v>
      </c>
      <c r="E96" s="23" t="s">
        <v>34</v>
      </c>
    </row>
    <row r="97" spans="1:16" x14ac:dyDescent="0.2">
      <c r="A97" s="24" t="s">
        <v>41</v>
      </c>
      <c r="E97" s="25" t="s">
        <v>107</v>
      </c>
    </row>
    <row r="98" spans="1:16" ht="114.75" x14ac:dyDescent="0.2">
      <c r="A98" t="s">
        <v>43</v>
      </c>
      <c r="E98" s="23" t="s">
        <v>108</v>
      </c>
    </row>
    <row r="99" spans="1:16" x14ac:dyDescent="0.2">
      <c r="A99" s="16" t="s">
        <v>36</v>
      </c>
      <c r="B99" s="17" t="s">
        <v>124</v>
      </c>
      <c r="C99" s="17" t="s">
        <v>125</v>
      </c>
      <c r="D99" s="16" t="s">
        <v>34</v>
      </c>
      <c r="E99" s="18" t="s">
        <v>126</v>
      </c>
      <c r="F99" s="19" t="s">
        <v>54</v>
      </c>
      <c r="G99" s="20">
        <v>4</v>
      </c>
      <c r="H99" s="21">
        <v>0</v>
      </c>
      <c r="I99" s="21">
        <f>ROUND(ROUND(H99,2)*ROUND(G99,3),2)</f>
        <v>0</v>
      </c>
      <c r="O99">
        <f>(I99*21)/100</f>
        <v>0</v>
      </c>
      <c r="P99" t="s">
        <v>10</v>
      </c>
    </row>
    <row r="100" spans="1:16" x14ac:dyDescent="0.2">
      <c r="A100" s="22" t="s">
        <v>40</v>
      </c>
      <c r="E100" s="23" t="s">
        <v>34</v>
      </c>
    </row>
    <row r="101" spans="1:16" x14ac:dyDescent="0.2">
      <c r="A101" s="24" t="s">
        <v>41</v>
      </c>
      <c r="E101" s="25" t="s">
        <v>107</v>
      </c>
    </row>
    <row r="102" spans="1:16" ht="114.75" x14ac:dyDescent="0.2">
      <c r="A102" t="s">
        <v>43</v>
      </c>
      <c r="E102" s="23" t="s">
        <v>108</v>
      </c>
    </row>
    <row r="103" spans="1:16" ht="25.5" x14ac:dyDescent="0.2">
      <c r="A103" s="16" t="s">
        <v>36</v>
      </c>
      <c r="B103" s="17" t="s">
        <v>127</v>
      </c>
      <c r="C103" s="17" t="s">
        <v>128</v>
      </c>
      <c r="D103" s="16" t="s">
        <v>34</v>
      </c>
      <c r="E103" s="18" t="s">
        <v>129</v>
      </c>
      <c r="F103" s="19" t="s">
        <v>54</v>
      </c>
      <c r="G103" s="20">
        <v>2</v>
      </c>
      <c r="H103" s="21">
        <v>0</v>
      </c>
      <c r="I103" s="21">
        <f>ROUND(ROUND(H103,2)*ROUND(G103,3),2)</f>
        <v>0</v>
      </c>
      <c r="O103">
        <f>(I103*21)/100</f>
        <v>0</v>
      </c>
      <c r="P103" t="s">
        <v>10</v>
      </c>
    </row>
    <row r="104" spans="1:16" x14ac:dyDescent="0.2">
      <c r="A104" s="22" t="s">
        <v>40</v>
      </c>
      <c r="E104" s="23" t="s">
        <v>34</v>
      </c>
    </row>
    <row r="105" spans="1:16" x14ac:dyDescent="0.2">
      <c r="A105" s="24" t="s">
        <v>41</v>
      </c>
      <c r="E105" s="25" t="s">
        <v>107</v>
      </c>
    </row>
    <row r="106" spans="1:16" ht="114.75" x14ac:dyDescent="0.2">
      <c r="A106" t="s">
        <v>43</v>
      </c>
      <c r="E106" s="23" t="s">
        <v>108</v>
      </c>
    </row>
    <row r="107" spans="1:16" x14ac:dyDescent="0.2">
      <c r="A107" s="16" t="s">
        <v>36</v>
      </c>
      <c r="B107" s="17" t="s">
        <v>130</v>
      </c>
      <c r="C107" s="17" t="s">
        <v>131</v>
      </c>
      <c r="D107" s="16" t="s">
        <v>34</v>
      </c>
      <c r="E107" s="18" t="s">
        <v>132</v>
      </c>
      <c r="F107" s="19" t="s">
        <v>54</v>
      </c>
      <c r="G107" s="20">
        <v>9</v>
      </c>
      <c r="H107" s="21">
        <v>0</v>
      </c>
      <c r="I107" s="21">
        <f>ROUND(ROUND(H107,2)*ROUND(G107,3),2)</f>
        <v>0</v>
      </c>
      <c r="O107">
        <f>(I107*21)/100</f>
        <v>0</v>
      </c>
      <c r="P107" t="s">
        <v>10</v>
      </c>
    </row>
    <row r="108" spans="1:16" x14ac:dyDescent="0.2">
      <c r="A108" s="22" t="s">
        <v>40</v>
      </c>
      <c r="E108" s="23" t="s">
        <v>34</v>
      </c>
    </row>
    <row r="109" spans="1:16" x14ac:dyDescent="0.2">
      <c r="A109" s="24" t="s">
        <v>41</v>
      </c>
      <c r="E109" s="25" t="s">
        <v>107</v>
      </c>
    </row>
    <row r="110" spans="1:16" ht="114.75" x14ac:dyDescent="0.2">
      <c r="A110" t="s">
        <v>43</v>
      </c>
      <c r="E110" s="23" t="s">
        <v>108</v>
      </c>
    </row>
    <row r="111" spans="1:16" x14ac:dyDescent="0.2">
      <c r="A111" s="16" t="s">
        <v>36</v>
      </c>
      <c r="B111" s="17" t="s">
        <v>133</v>
      </c>
      <c r="C111" s="17" t="s">
        <v>134</v>
      </c>
      <c r="D111" s="16" t="s">
        <v>34</v>
      </c>
      <c r="E111" s="18" t="s">
        <v>135</v>
      </c>
      <c r="F111" s="19" t="s">
        <v>54</v>
      </c>
      <c r="G111" s="20">
        <v>2</v>
      </c>
      <c r="H111" s="21">
        <v>0</v>
      </c>
      <c r="I111" s="21">
        <f>ROUND(ROUND(H111,2)*ROUND(G111,3),2)</f>
        <v>0</v>
      </c>
      <c r="O111">
        <f>(I111*21)/100</f>
        <v>0</v>
      </c>
      <c r="P111" t="s">
        <v>10</v>
      </c>
    </row>
    <row r="112" spans="1:16" x14ac:dyDescent="0.2">
      <c r="A112" s="22" t="s">
        <v>40</v>
      </c>
      <c r="E112" s="23" t="s">
        <v>34</v>
      </c>
    </row>
    <row r="113" spans="1:16" x14ac:dyDescent="0.2">
      <c r="A113" s="24" t="s">
        <v>41</v>
      </c>
      <c r="E113" s="25" t="s">
        <v>107</v>
      </c>
    </row>
    <row r="114" spans="1:16" ht="114.75" x14ac:dyDescent="0.2">
      <c r="A114" t="s">
        <v>43</v>
      </c>
      <c r="E114" s="23" t="s">
        <v>108</v>
      </c>
    </row>
    <row r="115" spans="1:16" x14ac:dyDescent="0.2">
      <c r="A115" s="16" t="s">
        <v>36</v>
      </c>
      <c r="B115" s="17" t="s">
        <v>136</v>
      </c>
      <c r="C115" s="17" t="s">
        <v>137</v>
      </c>
      <c r="D115" s="16" t="s">
        <v>34</v>
      </c>
      <c r="E115" s="18" t="s">
        <v>138</v>
      </c>
      <c r="F115" s="19" t="s">
        <v>47</v>
      </c>
      <c r="G115" s="20">
        <v>30</v>
      </c>
      <c r="H115" s="21">
        <v>0</v>
      </c>
      <c r="I115" s="21">
        <f>ROUND(ROUND(H115,2)*ROUND(G115,3),2)</f>
        <v>0</v>
      </c>
      <c r="O115">
        <f>(I115*21)/100</f>
        <v>0</v>
      </c>
      <c r="P115" t="s">
        <v>10</v>
      </c>
    </row>
    <row r="116" spans="1:16" x14ac:dyDescent="0.2">
      <c r="A116" s="22" t="s">
        <v>40</v>
      </c>
      <c r="E116" s="23" t="s">
        <v>34</v>
      </c>
    </row>
    <row r="117" spans="1:16" x14ac:dyDescent="0.2">
      <c r="A117" s="24" t="s">
        <v>41</v>
      </c>
      <c r="E117" s="25" t="s">
        <v>107</v>
      </c>
    </row>
    <row r="118" spans="1:16" ht="114.75" x14ac:dyDescent="0.2">
      <c r="A118" t="s">
        <v>43</v>
      </c>
      <c r="E118" s="23" t="s">
        <v>139</v>
      </c>
    </row>
    <row r="119" spans="1:16" ht="25.5" x14ac:dyDescent="0.2">
      <c r="A119" s="16" t="s">
        <v>36</v>
      </c>
      <c r="B119" s="17" t="s">
        <v>140</v>
      </c>
      <c r="C119" s="17" t="s">
        <v>141</v>
      </c>
      <c r="D119" s="16" t="s">
        <v>34</v>
      </c>
      <c r="E119" s="18" t="s">
        <v>142</v>
      </c>
      <c r="F119" s="19" t="s">
        <v>54</v>
      </c>
      <c r="G119" s="20">
        <v>2</v>
      </c>
      <c r="H119" s="21">
        <v>0</v>
      </c>
      <c r="I119" s="21">
        <f>ROUND(ROUND(H119,2)*ROUND(G119,3),2)</f>
        <v>0</v>
      </c>
      <c r="O119">
        <f>(I119*21)/100</f>
        <v>0</v>
      </c>
      <c r="P119" t="s">
        <v>10</v>
      </c>
    </row>
    <row r="120" spans="1:16" x14ac:dyDescent="0.2">
      <c r="A120" s="22" t="s">
        <v>40</v>
      </c>
      <c r="E120" s="23" t="s">
        <v>34</v>
      </c>
    </row>
    <row r="121" spans="1:16" x14ac:dyDescent="0.2">
      <c r="A121" s="24" t="s">
        <v>41</v>
      </c>
      <c r="E121" s="25" t="s">
        <v>107</v>
      </c>
    </row>
    <row r="122" spans="1:16" ht="102" x14ac:dyDescent="0.2">
      <c r="A122" t="s">
        <v>43</v>
      </c>
      <c r="E122" s="23" t="s">
        <v>143</v>
      </c>
    </row>
    <row r="123" spans="1:16" x14ac:dyDescent="0.2">
      <c r="A123" s="16" t="s">
        <v>36</v>
      </c>
      <c r="B123" s="17" t="s">
        <v>144</v>
      </c>
      <c r="C123" s="17" t="s">
        <v>145</v>
      </c>
      <c r="D123" s="16" t="s">
        <v>34</v>
      </c>
      <c r="E123" s="18" t="s">
        <v>146</v>
      </c>
      <c r="F123" s="19" t="s">
        <v>54</v>
      </c>
      <c r="G123" s="20">
        <v>3</v>
      </c>
      <c r="H123" s="21">
        <v>0</v>
      </c>
      <c r="I123" s="21">
        <f>ROUND(ROUND(H123,2)*ROUND(G123,3),2)</f>
        <v>0</v>
      </c>
      <c r="O123">
        <f>(I123*21)/100</f>
        <v>0</v>
      </c>
      <c r="P123" t="s">
        <v>10</v>
      </c>
    </row>
    <row r="124" spans="1:16" x14ac:dyDescent="0.2">
      <c r="A124" s="22" t="s">
        <v>40</v>
      </c>
      <c r="E124" s="23" t="s">
        <v>34</v>
      </c>
    </row>
    <row r="125" spans="1:16" x14ac:dyDescent="0.2">
      <c r="A125" s="24" t="s">
        <v>41</v>
      </c>
      <c r="E125" s="25" t="s">
        <v>107</v>
      </c>
    </row>
    <row r="126" spans="1:16" ht="114.75" x14ac:dyDescent="0.2">
      <c r="A126" t="s">
        <v>43</v>
      </c>
      <c r="E126" s="23" t="s">
        <v>108</v>
      </c>
    </row>
    <row r="127" spans="1:16" x14ac:dyDescent="0.2">
      <c r="A127" s="16" t="s">
        <v>36</v>
      </c>
      <c r="B127" s="33" t="s">
        <v>147</v>
      </c>
      <c r="C127" s="33" t="s">
        <v>148</v>
      </c>
      <c r="D127" s="34" t="s">
        <v>34</v>
      </c>
      <c r="E127" s="35" t="s">
        <v>149</v>
      </c>
      <c r="F127" s="36" t="s">
        <v>54</v>
      </c>
      <c r="G127" s="37">
        <v>2</v>
      </c>
      <c r="H127" s="21">
        <v>0</v>
      </c>
      <c r="I127" s="21">
        <f>ROUND(ROUND(H127,2)*ROUND(G127,3),2)</f>
        <v>0</v>
      </c>
      <c r="O127">
        <f>(I127*21)/100</f>
        <v>0</v>
      </c>
      <c r="P127" t="s">
        <v>10</v>
      </c>
    </row>
    <row r="128" spans="1:16" x14ac:dyDescent="0.2">
      <c r="A128" s="22" t="s">
        <v>40</v>
      </c>
      <c r="E128" s="23" t="s">
        <v>34</v>
      </c>
    </row>
    <row r="129" spans="1:16" x14ac:dyDescent="0.2">
      <c r="A129" s="24" t="s">
        <v>41</v>
      </c>
      <c r="E129" s="25" t="s">
        <v>107</v>
      </c>
    </row>
    <row r="130" spans="1:16" ht="114.75" x14ac:dyDescent="0.2">
      <c r="A130" t="s">
        <v>43</v>
      </c>
      <c r="E130" s="23" t="s">
        <v>108</v>
      </c>
    </row>
    <row r="131" spans="1:16" x14ac:dyDescent="0.2">
      <c r="A131" s="16" t="s">
        <v>36</v>
      </c>
      <c r="B131" s="33" t="s">
        <v>150</v>
      </c>
      <c r="C131" s="33" t="s">
        <v>151</v>
      </c>
      <c r="D131" s="34" t="s">
        <v>34</v>
      </c>
      <c r="E131" s="35" t="s">
        <v>152</v>
      </c>
      <c r="F131" s="36" t="s">
        <v>54</v>
      </c>
      <c r="G131" s="37">
        <v>2</v>
      </c>
      <c r="H131" s="21">
        <v>0</v>
      </c>
      <c r="I131" s="21">
        <f>ROUND(ROUND(H131,2)*ROUND(G131,3),2)</f>
        <v>0</v>
      </c>
      <c r="O131">
        <f>(I131*21)/100</f>
        <v>0</v>
      </c>
      <c r="P131" t="s">
        <v>10</v>
      </c>
    </row>
    <row r="132" spans="1:16" x14ac:dyDescent="0.2">
      <c r="A132" s="22" t="s">
        <v>40</v>
      </c>
      <c r="E132" s="23" t="s">
        <v>34</v>
      </c>
    </row>
    <row r="133" spans="1:16" x14ac:dyDescent="0.2">
      <c r="A133" s="24" t="s">
        <v>41</v>
      </c>
      <c r="E133" s="25" t="s">
        <v>107</v>
      </c>
    </row>
    <row r="134" spans="1:16" ht="114.75" x14ac:dyDescent="0.2">
      <c r="A134" t="s">
        <v>43</v>
      </c>
      <c r="E134" s="23" t="s">
        <v>108</v>
      </c>
    </row>
    <row r="135" spans="1:16" x14ac:dyDescent="0.2">
      <c r="A135" s="16" t="s">
        <v>36</v>
      </c>
      <c r="B135" s="17" t="s">
        <v>153</v>
      </c>
      <c r="C135" s="17" t="s">
        <v>154</v>
      </c>
      <c r="D135" s="16" t="s">
        <v>34</v>
      </c>
      <c r="E135" s="18" t="s">
        <v>155</v>
      </c>
      <c r="F135" s="19" t="s">
        <v>54</v>
      </c>
      <c r="G135" s="20">
        <v>3</v>
      </c>
      <c r="H135" s="21">
        <v>0</v>
      </c>
      <c r="I135" s="21">
        <f>ROUND(ROUND(H135,2)*ROUND(G135,3),2)</f>
        <v>0</v>
      </c>
      <c r="O135">
        <f>(I135*21)/100</f>
        <v>0</v>
      </c>
      <c r="P135" t="s">
        <v>10</v>
      </c>
    </row>
    <row r="136" spans="1:16" x14ac:dyDescent="0.2">
      <c r="A136" s="22" t="s">
        <v>40</v>
      </c>
      <c r="E136" s="23" t="s">
        <v>34</v>
      </c>
    </row>
    <row r="137" spans="1:16" x14ac:dyDescent="0.2">
      <c r="A137" s="24" t="s">
        <v>41</v>
      </c>
      <c r="E137" s="25" t="s">
        <v>107</v>
      </c>
    </row>
    <row r="138" spans="1:16" ht="114.75" x14ac:dyDescent="0.2">
      <c r="A138" t="s">
        <v>43</v>
      </c>
      <c r="E138" s="23" t="s">
        <v>108</v>
      </c>
    </row>
    <row r="139" spans="1:16" x14ac:dyDescent="0.2">
      <c r="A139" s="16" t="s">
        <v>36</v>
      </c>
      <c r="B139" s="17" t="s">
        <v>156</v>
      </c>
      <c r="C139" s="17" t="s">
        <v>157</v>
      </c>
      <c r="D139" s="16" t="s">
        <v>34</v>
      </c>
      <c r="E139" s="18" t="s">
        <v>158</v>
      </c>
      <c r="F139" s="19" t="s">
        <v>54</v>
      </c>
      <c r="G139" s="20">
        <v>3</v>
      </c>
      <c r="H139" s="21">
        <v>0</v>
      </c>
      <c r="I139" s="21">
        <f>ROUND(ROUND(H139,2)*ROUND(G139,3),2)</f>
        <v>0</v>
      </c>
      <c r="O139">
        <f>(I139*21)/100</f>
        <v>0</v>
      </c>
      <c r="P139" t="s">
        <v>10</v>
      </c>
    </row>
    <row r="140" spans="1:16" x14ac:dyDescent="0.2">
      <c r="A140" s="22" t="s">
        <v>40</v>
      </c>
      <c r="E140" s="23" t="s">
        <v>34</v>
      </c>
    </row>
    <row r="141" spans="1:16" x14ac:dyDescent="0.2">
      <c r="A141" s="24" t="s">
        <v>41</v>
      </c>
      <c r="E141" s="25" t="s">
        <v>107</v>
      </c>
    </row>
    <row r="142" spans="1:16" ht="114.75" x14ac:dyDescent="0.2">
      <c r="A142" t="s">
        <v>43</v>
      </c>
      <c r="E142" s="23" t="s">
        <v>108</v>
      </c>
    </row>
    <row r="143" spans="1:16" ht="25.5" x14ac:dyDescent="0.2">
      <c r="A143" s="16" t="s">
        <v>36</v>
      </c>
      <c r="B143" s="17" t="s">
        <v>159</v>
      </c>
      <c r="C143" s="17" t="s">
        <v>160</v>
      </c>
      <c r="D143" s="16" t="s">
        <v>34</v>
      </c>
      <c r="E143" s="18" t="s">
        <v>161</v>
      </c>
      <c r="F143" s="19" t="s">
        <v>54</v>
      </c>
      <c r="G143" s="20">
        <v>1</v>
      </c>
      <c r="H143" s="21">
        <v>0</v>
      </c>
      <c r="I143" s="21">
        <f>ROUND(ROUND(H143,2)*ROUND(G143,3),2)</f>
        <v>0</v>
      </c>
      <c r="O143">
        <f>(I143*21)/100</f>
        <v>0</v>
      </c>
      <c r="P143" t="s">
        <v>10</v>
      </c>
    </row>
    <row r="144" spans="1:16" x14ac:dyDescent="0.2">
      <c r="A144" s="22" t="s">
        <v>40</v>
      </c>
      <c r="E144" s="23" t="s">
        <v>34</v>
      </c>
    </row>
    <row r="145" spans="1:18" x14ac:dyDescent="0.2">
      <c r="A145" s="24" t="s">
        <v>41</v>
      </c>
      <c r="E145" s="25" t="s">
        <v>107</v>
      </c>
    </row>
    <row r="146" spans="1:18" ht="76.5" x14ac:dyDescent="0.2">
      <c r="A146" t="s">
        <v>43</v>
      </c>
      <c r="E146" s="23" t="s">
        <v>162</v>
      </c>
    </row>
    <row r="147" spans="1:18" ht="25.5" x14ac:dyDescent="0.2">
      <c r="A147" s="16" t="s">
        <v>36</v>
      </c>
      <c r="B147" s="17" t="s">
        <v>163</v>
      </c>
      <c r="C147" s="17" t="s">
        <v>164</v>
      </c>
      <c r="D147" s="16" t="s">
        <v>34</v>
      </c>
      <c r="E147" s="18" t="s">
        <v>165</v>
      </c>
      <c r="F147" s="19" t="s">
        <v>54</v>
      </c>
      <c r="G147" s="20">
        <v>3</v>
      </c>
      <c r="H147" s="21">
        <v>0</v>
      </c>
      <c r="I147" s="21">
        <f>ROUND(ROUND(H147,2)*ROUND(G147,3),2)</f>
        <v>0</v>
      </c>
      <c r="O147">
        <f>(I147*21)/100</f>
        <v>0</v>
      </c>
      <c r="P147" t="s">
        <v>10</v>
      </c>
    </row>
    <row r="148" spans="1:18" x14ac:dyDescent="0.2">
      <c r="A148" s="22" t="s">
        <v>40</v>
      </c>
      <c r="E148" s="23" t="s">
        <v>34</v>
      </c>
    </row>
    <row r="149" spans="1:18" x14ac:dyDescent="0.2">
      <c r="A149" s="24" t="s">
        <v>41</v>
      </c>
      <c r="E149" s="25" t="s">
        <v>107</v>
      </c>
    </row>
    <row r="150" spans="1:18" ht="76.5" x14ac:dyDescent="0.2">
      <c r="A150" t="s">
        <v>43</v>
      </c>
      <c r="E150" s="23" t="s">
        <v>166</v>
      </c>
    </row>
    <row r="151" spans="1:18" x14ac:dyDescent="0.2">
      <c r="A151" s="16" t="s">
        <v>36</v>
      </c>
      <c r="B151" s="17" t="s">
        <v>167</v>
      </c>
      <c r="C151" s="17" t="s">
        <v>168</v>
      </c>
      <c r="D151" s="16" t="s">
        <v>34</v>
      </c>
      <c r="E151" s="18" t="s">
        <v>169</v>
      </c>
      <c r="F151" s="19" t="s">
        <v>170</v>
      </c>
      <c r="G151" s="20">
        <v>1</v>
      </c>
      <c r="H151" s="21">
        <v>0</v>
      </c>
      <c r="I151" s="21">
        <f>ROUND(ROUND(H151,2)*ROUND(G151,3),2)</f>
        <v>0</v>
      </c>
      <c r="O151">
        <f>(I151*21)/100</f>
        <v>0</v>
      </c>
      <c r="P151" t="s">
        <v>10</v>
      </c>
    </row>
    <row r="152" spans="1:18" x14ac:dyDescent="0.2">
      <c r="A152" s="22" t="s">
        <v>40</v>
      </c>
      <c r="E152" s="23" t="s">
        <v>34</v>
      </c>
    </row>
    <row r="153" spans="1:18" x14ac:dyDescent="0.2">
      <c r="A153" s="24" t="s">
        <v>41</v>
      </c>
      <c r="E153" s="25" t="s">
        <v>107</v>
      </c>
    </row>
    <row r="154" spans="1:18" ht="89.25" x14ac:dyDescent="0.2">
      <c r="A154" t="s">
        <v>43</v>
      </c>
      <c r="E154" s="23" t="s">
        <v>171</v>
      </c>
    </row>
    <row r="155" spans="1:18" x14ac:dyDescent="0.2">
      <c r="A155" s="16" t="s">
        <v>36</v>
      </c>
      <c r="B155" s="17" t="s">
        <v>172</v>
      </c>
      <c r="C155" s="17" t="s">
        <v>173</v>
      </c>
      <c r="D155" s="16" t="s">
        <v>34</v>
      </c>
      <c r="E155" s="18" t="s">
        <v>174</v>
      </c>
      <c r="F155" s="19" t="s">
        <v>47</v>
      </c>
      <c r="G155" s="20">
        <v>10</v>
      </c>
      <c r="H155" s="21">
        <v>0</v>
      </c>
      <c r="I155" s="21">
        <f>ROUND(ROUND(H155,2)*ROUND(G155,3),2)</f>
        <v>0</v>
      </c>
      <c r="O155">
        <f>(I155*21)/100</f>
        <v>0</v>
      </c>
      <c r="P155" t="s">
        <v>10</v>
      </c>
    </row>
    <row r="156" spans="1:18" x14ac:dyDescent="0.2">
      <c r="A156" s="22" t="s">
        <v>40</v>
      </c>
      <c r="E156" s="23" t="s">
        <v>34</v>
      </c>
    </row>
    <row r="157" spans="1:18" x14ac:dyDescent="0.2">
      <c r="A157" s="24" t="s">
        <v>41</v>
      </c>
      <c r="E157" s="25" t="s">
        <v>107</v>
      </c>
    </row>
    <row r="158" spans="1:18" ht="114.75" x14ac:dyDescent="0.2">
      <c r="A158" t="s">
        <v>43</v>
      </c>
      <c r="E158" s="23" t="s">
        <v>108</v>
      </c>
    </row>
    <row r="159" spans="1:18" ht="12.75" customHeight="1" x14ac:dyDescent="0.2">
      <c r="A159" s="3" t="s">
        <v>33</v>
      </c>
      <c r="B159" s="3"/>
      <c r="C159" s="26" t="s">
        <v>175</v>
      </c>
      <c r="D159" s="3"/>
      <c r="E159" s="14" t="s">
        <v>176</v>
      </c>
      <c r="F159" s="3"/>
      <c r="G159" s="3"/>
      <c r="H159" s="3"/>
      <c r="I159" s="27">
        <f>0+Q159</f>
        <v>0</v>
      </c>
      <c r="O159">
        <f>0+R159</f>
        <v>0</v>
      </c>
      <c r="Q159">
        <f>0+I160+I164+I168+I172+I176+I180</f>
        <v>0</v>
      </c>
      <c r="R159">
        <f>0+O160+O164+O168+O172+O176+O180</f>
        <v>0</v>
      </c>
    </row>
    <row r="160" spans="1:18" x14ac:dyDescent="0.2">
      <c r="A160" s="16" t="s">
        <v>36</v>
      </c>
      <c r="B160" s="17" t="s">
        <v>177</v>
      </c>
      <c r="C160" s="17" t="s">
        <v>178</v>
      </c>
      <c r="D160" s="16" t="s">
        <v>34</v>
      </c>
      <c r="E160" s="18" t="s">
        <v>179</v>
      </c>
      <c r="F160" s="19" t="s">
        <v>54</v>
      </c>
      <c r="G160" s="20">
        <v>1</v>
      </c>
      <c r="H160" s="21">
        <v>0</v>
      </c>
      <c r="I160" s="21">
        <f>ROUND(ROUND(H160,2)*ROUND(G160,3),2)</f>
        <v>0</v>
      </c>
      <c r="O160">
        <f>(I160*21)/100</f>
        <v>0</v>
      </c>
      <c r="P160" t="s">
        <v>10</v>
      </c>
    </row>
    <row r="161" spans="1:16" x14ac:dyDescent="0.2">
      <c r="A161" s="22" t="s">
        <v>40</v>
      </c>
      <c r="E161" s="23" t="s">
        <v>34</v>
      </c>
    </row>
    <row r="162" spans="1:16" x14ac:dyDescent="0.2">
      <c r="A162" s="24" t="s">
        <v>41</v>
      </c>
      <c r="E162" s="25" t="s">
        <v>42</v>
      </c>
    </row>
    <row r="163" spans="1:16" ht="89.25" x14ac:dyDescent="0.2">
      <c r="A163" t="s">
        <v>43</v>
      </c>
      <c r="E163" s="23" t="s">
        <v>180</v>
      </c>
    </row>
    <row r="164" spans="1:16" x14ac:dyDescent="0.2">
      <c r="A164" s="16" t="s">
        <v>36</v>
      </c>
      <c r="B164" s="17" t="s">
        <v>181</v>
      </c>
      <c r="C164" s="17" t="s">
        <v>182</v>
      </c>
      <c r="D164" s="16" t="s">
        <v>34</v>
      </c>
      <c r="E164" s="18" t="s">
        <v>183</v>
      </c>
      <c r="F164" s="19" t="s">
        <v>54</v>
      </c>
      <c r="G164" s="20">
        <v>1</v>
      </c>
      <c r="H164" s="21">
        <v>0</v>
      </c>
      <c r="I164" s="21">
        <f>ROUND(ROUND(H164,2)*ROUND(G164,3),2)</f>
        <v>0</v>
      </c>
      <c r="O164">
        <f>(I164*21)/100</f>
        <v>0</v>
      </c>
      <c r="P164" t="s">
        <v>10</v>
      </c>
    </row>
    <row r="165" spans="1:16" x14ac:dyDescent="0.2">
      <c r="A165" s="22" t="s">
        <v>40</v>
      </c>
      <c r="E165" s="23" t="s">
        <v>34</v>
      </c>
    </row>
    <row r="166" spans="1:16" x14ac:dyDescent="0.2">
      <c r="A166" s="24" t="s">
        <v>41</v>
      </c>
      <c r="E166" s="25" t="s">
        <v>42</v>
      </c>
    </row>
    <row r="167" spans="1:16" ht="89.25" x14ac:dyDescent="0.2">
      <c r="A167" t="s">
        <v>43</v>
      </c>
      <c r="E167" s="23" t="s">
        <v>184</v>
      </c>
    </row>
    <row r="168" spans="1:16" x14ac:dyDescent="0.2">
      <c r="A168" s="16" t="s">
        <v>36</v>
      </c>
      <c r="B168" s="17" t="s">
        <v>185</v>
      </c>
      <c r="C168" s="17" t="s">
        <v>186</v>
      </c>
      <c r="D168" s="16" t="s">
        <v>34</v>
      </c>
      <c r="E168" s="18" t="s">
        <v>187</v>
      </c>
      <c r="F168" s="19" t="s">
        <v>54</v>
      </c>
      <c r="G168" s="20">
        <v>1</v>
      </c>
      <c r="H168" s="21">
        <v>0</v>
      </c>
      <c r="I168" s="21">
        <f>ROUND(ROUND(H168,2)*ROUND(G168,3),2)</f>
        <v>0</v>
      </c>
      <c r="O168">
        <f>(I168*21)/100</f>
        <v>0</v>
      </c>
      <c r="P168" t="s">
        <v>10</v>
      </c>
    </row>
    <row r="169" spans="1:16" x14ac:dyDescent="0.2">
      <c r="A169" s="22" t="s">
        <v>40</v>
      </c>
      <c r="E169" s="23" t="s">
        <v>34</v>
      </c>
    </row>
    <row r="170" spans="1:16" x14ac:dyDescent="0.2">
      <c r="A170" s="24" t="s">
        <v>41</v>
      </c>
      <c r="E170" s="25" t="s">
        <v>42</v>
      </c>
    </row>
    <row r="171" spans="1:16" ht="89.25" x14ac:dyDescent="0.2">
      <c r="A171" t="s">
        <v>43</v>
      </c>
      <c r="E171" s="23" t="s">
        <v>188</v>
      </c>
    </row>
    <row r="172" spans="1:16" x14ac:dyDescent="0.2">
      <c r="A172" s="16" t="s">
        <v>36</v>
      </c>
      <c r="B172" s="17" t="s">
        <v>189</v>
      </c>
      <c r="C172" s="17" t="s">
        <v>190</v>
      </c>
      <c r="D172" s="16" t="s">
        <v>34</v>
      </c>
      <c r="E172" s="18" t="s">
        <v>191</v>
      </c>
      <c r="F172" s="19" t="s">
        <v>54</v>
      </c>
      <c r="G172" s="20">
        <v>1</v>
      </c>
      <c r="H172" s="21">
        <v>0</v>
      </c>
      <c r="I172" s="21">
        <f>ROUND(ROUND(H172,2)*ROUND(G172,3),2)</f>
        <v>0</v>
      </c>
      <c r="O172">
        <f>(I172*21)/100</f>
        <v>0</v>
      </c>
      <c r="P172" t="s">
        <v>10</v>
      </c>
    </row>
    <row r="173" spans="1:16" x14ac:dyDescent="0.2">
      <c r="A173" s="22" t="s">
        <v>40</v>
      </c>
      <c r="E173" s="23" t="s">
        <v>34</v>
      </c>
    </row>
    <row r="174" spans="1:16" x14ac:dyDescent="0.2">
      <c r="A174" s="24" t="s">
        <v>41</v>
      </c>
      <c r="E174" s="25" t="s">
        <v>42</v>
      </c>
    </row>
    <row r="175" spans="1:16" ht="89.25" x14ac:dyDescent="0.2">
      <c r="A175" t="s">
        <v>43</v>
      </c>
      <c r="E175" s="23" t="s">
        <v>192</v>
      </c>
    </row>
    <row r="176" spans="1:16" x14ac:dyDescent="0.2">
      <c r="A176" s="16" t="s">
        <v>36</v>
      </c>
      <c r="B176" s="17" t="s">
        <v>193</v>
      </c>
      <c r="C176" s="17" t="s">
        <v>194</v>
      </c>
      <c r="D176" s="16" t="s">
        <v>34</v>
      </c>
      <c r="E176" s="18" t="s">
        <v>195</v>
      </c>
      <c r="F176" s="19" t="s">
        <v>170</v>
      </c>
      <c r="G176" s="20">
        <v>20</v>
      </c>
      <c r="H176" s="21">
        <v>0</v>
      </c>
      <c r="I176" s="21">
        <f>ROUND(ROUND(H176,2)*ROUND(G176,3),2)</f>
        <v>0</v>
      </c>
      <c r="O176">
        <f>(I176*21)/100</f>
        <v>0</v>
      </c>
      <c r="P176" t="s">
        <v>10</v>
      </c>
    </row>
    <row r="177" spans="1:18" x14ac:dyDescent="0.2">
      <c r="A177" s="22" t="s">
        <v>40</v>
      </c>
      <c r="E177" s="23" t="s">
        <v>34</v>
      </c>
    </row>
    <row r="178" spans="1:18" x14ac:dyDescent="0.2">
      <c r="A178" s="24" t="s">
        <v>41</v>
      </c>
      <c r="E178" s="25" t="s">
        <v>42</v>
      </c>
    </row>
    <row r="179" spans="1:18" ht="89.25" x14ac:dyDescent="0.2">
      <c r="A179" t="s">
        <v>43</v>
      </c>
      <c r="E179" s="23" t="s">
        <v>196</v>
      </c>
    </row>
    <row r="180" spans="1:18" x14ac:dyDescent="0.2">
      <c r="A180" s="16" t="s">
        <v>36</v>
      </c>
      <c r="B180" s="17" t="s">
        <v>197</v>
      </c>
      <c r="C180" s="17" t="s">
        <v>198</v>
      </c>
      <c r="D180" s="16" t="s">
        <v>34</v>
      </c>
      <c r="E180" s="18" t="s">
        <v>199</v>
      </c>
      <c r="F180" s="19" t="s">
        <v>170</v>
      </c>
      <c r="G180" s="20">
        <v>15</v>
      </c>
      <c r="H180" s="21">
        <v>0</v>
      </c>
      <c r="I180" s="21">
        <f>ROUND(ROUND(H180,2)*ROUND(G180,3),2)</f>
        <v>0</v>
      </c>
      <c r="O180">
        <f>(I180*21)/100</f>
        <v>0</v>
      </c>
      <c r="P180" t="s">
        <v>10</v>
      </c>
    </row>
    <row r="181" spans="1:18" x14ac:dyDescent="0.2">
      <c r="A181" s="22" t="s">
        <v>40</v>
      </c>
      <c r="E181" s="23" t="s">
        <v>34</v>
      </c>
    </row>
    <row r="182" spans="1:18" x14ac:dyDescent="0.2">
      <c r="A182" s="24" t="s">
        <v>41</v>
      </c>
      <c r="E182" s="25" t="s">
        <v>42</v>
      </c>
    </row>
    <row r="183" spans="1:18" ht="89.25" x14ac:dyDescent="0.2">
      <c r="A183" t="s">
        <v>43</v>
      </c>
      <c r="E183" s="23" t="s">
        <v>200</v>
      </c>
    </row>
    <row r="184" spans="1:18" ht="12.75" customHeight="1" x14ac:dyDescent="0.2">
      <c r="A184" s="3" t="s">
        <v>33</v>
      </c>
      <c r="B184" s="3"/>
      <c r="C184" s="26" t="s">
        <v>201</v>
      </c>
      <c r="D184" s="3"/>
      <c r="E184" s="14" t="s">
        <v>202</v>
      </c>
      <c r="F184" s="3"/>
      <c r="G184" s="3"/>
      <c r="H184" s="3"/>
      <c r="I184" s="27">
        <f>0+Q184</f>
        <v>0</v>
      </c>
      <c r="O184">
        <f>0+R184</f>
        <v>0</v>
      </c>
      <c r="Q184">
        <f>0+I185+I189+I193+I197</f>
        <v>0</v>
      </c>
      <c r="R184">
        <f>0+O185+O189+O193+O197</f>
        <v>0</v>
      </c>
    </row>
    <row r="185" spans="1:18" x14ac:dyDescent="0.2">
      <c r="A185" s="16" t="s">
        <v>36</v>
      </c>
      <c r="B185" s="17" t="s">
        <v>203</v>
      </c>
      <c r="C185" s="17" t="s">
        <v>204</v>
      </c>
      <c r="D185" s="16" t="s">
        <v>34</v>
      </c>
      <c r="E185" s="18" t="s">
        <v>205</v>
      </c>
      <c r="F185" s="19" t="s">
        <v>170</v>
      </c>
      <c r="G185" s="20">
        <v>20</v>
      </c>
      <c r="H185" s="21">
        <v>0</v>
      </c>
      <c r="I185" s="21">
        <f>ROUND(ROUND(H185,2)*ROUND(G185,3),2)</f>
        <v>0</v>
      </c>
      <c r="O185">
        <f>(I185*21)/100</f>
        <v>0</v>
      </c>
      <c r="P185" t="s">
        <v>10</v>
      </c>
    </row>
    <row r="186" spans="1:18" x14ac:dyDescent="0.2">
      <c r="A186" s="22" t="s">
        <v>40</v>
      </c>
      <c r="E186" s="23" t="s">
        <v>34</v>
      </c>
    </row>
    <row r="187" spans="1:18" x14ac:dyDescent="0.2">
      <c r="A187" s="24" t="s">
        <v>41</v>
      </c>
      <c r="E187" s="25" t="s">
        <v>42</v>
      </c>
    </row>
    <row r="188" spans="1:18" ht="89.25" x14ac:dyDescent="0.2">
      <c r="A188" t="s">
        <v>43</v>
      </c>
      <c r="E188" s="23" t="s">
        <v>206</v>
      </c>
    </row>
    <row r="189" spans="1:18" x14ac:dyDescent="0.2">
      <c r="A189" s="16" t="s">
        <v>36</v>
      </c>
      <c r="B189" s="17" t="s">
        <v>207</v>
      </c>
      <c r="C189" s="17" t="s">
        <v>208</v>
      </c>
      <c r="D189" s="16" t="s">
        <v>34</v>
      </c>
      <c r="E189" s="18" t="s">
        <v>209</v>
      </c>
      <c r="F189" s="19" t="s">
        <v>170</v>
      </c>
      <c r="G189" s="20">
        <v>20</v>
      </c>
      <c r="H189" s="21">
        <v>0</v>
      </c>
      <c r="I189" s="21">
        <f>ROUND(ROUND(H189,2)*ROUND(G189,3),2)</f>
        <v>0</v>
      </c>
      <c r="O189">
        <f>(I189*21)/100</f>
        <v>0</v>
      </c>
      <c r="P189" t="s">
        <v>10</v>
      </c>
    </row>
    <row r="190" spans="1:18" x14ac:dyDescent="0.2">
      <c r="A190" s="22" t="s">
        <v>40</v>
      </c>
      <c r="E190" s="23" t="s">
        <v>34</v>
      </c>
    </row>
    <row r="191" spans="1:18" x14ac:dyDescent="0.2">
      <c r="A191" s="24" t="s">
        <v>41</v>
      </c>
      <c r="E191" s="25" t="s">
        <v>42</v>
      </c>
    </row>
    <row r="192" spans="1:18" ht="89.25" x14ac:dyDescent="0.2">
      <c r="A192" t="s">
        <v>43</v>
      </c>
      <c r="E192" s="23" t="s">
        <v>210</v>
      </c>
    </row>
    <row r="193" spans="1:18" x14ac:dyDescent="0.2">
      <c r="A193" s="16" t="s">
        <v>36</v>
      </c>
      <c r="B193" s="17" t="s">
        <v>211</v>
      </c>
      <c r="C193" s="17" t="s">
        <v>212</v>
      </c>
      <c r="D193" s="16" t="s">
        <v>34</v>
      </c>
      <c r="E193" s="18" t="s">
        <v>213</v>
      </c>
      <c r="F193" s="19" t="s">
        <v>47</v>
      </c>
      <c r="G193" s="20">
        <v>135</v>
      </c>
      <c r="H193" s="21">
        <v>0</v>
      </c>
      <c r="I193" s="21">
        <f>ROUND(ROUND(H193,2)*ROUND(G193,3),2)</f>
        <v>0</v>
      </c>
      <c r="O193">
        <f>(I193*21)/100</f>
        <v>0</v>
      </c>
      <c r="P193" t="s">
        <v>10</v>
      </c>
    </row>
    <row r="194" spans="1:18" x14ac:dyDescent="0.2">
      <c r="A194" s="22" t="s">
        <v>40</v>
      </c>
      <c r="E194" s="23" t="s">
        <v>34</v>
      </c>
    </row>
    <row r="195" spans="1:18" x14ac:dyDescent="0.2">
      <c r="A195" s="24" t="s">
        <v>41</v>
      </c>
      <c r="E195" s="25" t="s">
        <v>42</v>
      </c>
    </row>
    <row r="196" spans="1:18" ht="25.5" x14ac:dyDescent="0.2">
      <c r="A196" t="s">
        <v>43</v>
      </c>
      <c r="E196" s="23" t="s">
        <v>214</v>
      </c>
    </row>
    <row r="197" spans="1:18" x14ac:dyDescent="0.2">
      <c r="A197" s="16" t="s">
        <v>36</v>
      </c>
      <c r="B197" s="17" t="s">
        <v>215</v>
      </c>
      <c r="C197" s="17" t="s">
        <v>216</v>
      </c>
      <c r="D197" s="16" t="s">
        <v>34</v>
      </c>
      <c r="E197" s="18" t="s">
        <v>217</v>
      </c>
      <c r="F197" s="19" t="s">
        <v>54</v>
      </c>
      <c r="G197" s="20">
        <v>1</v>
      </c>
      <c r="H197" s="21">
        <v>0</v>
      </c>
      <c r="I197" s="21">
        <f>ROUND(ROUND(H197,2)*ROUND(G197,3),2)</f>
        <v>0</v>
      </c>
      <c r="O197">
        <f>(I197*21)/100</f>
        <v>0</v>
      </c>
      <c r="P197" t="s">
        <v>10</v>
      </c>
    </row>
    <row r="198" spans="1:18" x14ac:dyDescent="0.2">
      <c r="A198" s="22" t="s">
        <v>40</v>
      </c>
      <c r="E198" s="23" t="s">
        <v>34</v>
      </c>
    </row>
    <row r="199" spans="1:18" x14ac:dyDescent="0.2">
      <c r="A199" s="24" t="s">
        <v>41</v>
      </c>
      <c r="E199" s="25" t="s">
        <v>42</v>
      </c>
    </row>
    <row r="200" spans="1:18" ht="38.25" x14ac:dyDescent="0.2">
      <c r="A200" t="s">
        <v>43</v>
      </c>
      <c r="E200" s="23" t="s">
        <v>218</v>
      </c>
    </row>
    <row r="201" spans="1:18" ht="12.75" customHeight="1" x14ac:dyDescent="0.2">
      <c r="A201" s="3" t="s">
        <v>33</v>
      </c>
      <c r="B201" s="3"/>
      <c r="C201" s="26" t="s">
        <v>219</v>
      </c>
      <c r="D201" s="3"/>
      <c r="E201" s="14" t="s">
        <v>220</v>
      </c>
      <c r="F201" s="3"/>
      <c r="G201" s="3"/>
      <c r="H201" s="3"/>
      <c r="I201" s="27">
        <f>0+Q201</f>
        <v>0</v>
      </c>
      <c r="O201">
        <f>0+R201</f>
        <v>0</v>
      </c>
      <c r="Q201">
        <f>0+I202</f>
        <v>0</v>
      </c>
      <c r="R201">
        <f>0+O202</f>
        <v>0</v>
      </c>
    </row>
    <row r="202" spans="1:18" ht="25.5" x14ac:dyDescent="0.2">
      <c r="A202" s="16" t="s">
        <v>36</v>
      </c>
      <c r="B202" s="17" t="s">
        <v>221</v>
      </c>
      <c r="C202" s="17" t="s">
        <v>222</v>
      </c>
      <c r="D202" s="16" t="s">
        <v>34</v>
      </c>
      <c r="E202" s="18" t="s">
        <v>223</v>
      </c>
      <c r="F202" s="19" t="s">
        <v>224</v>
      </c>
      <c r="G202" s="20">
        <v>20</v>
      </c>
      <c r="H202" s="21">
        <v>0</v>
      </c>
      <c r="I202" s="21">
        <f>ROUND(ROUND(H202,2)*ROUND(G202,3),2)</f>
        <v>0</v>
      </c>
      <c r="O202">
        <f>(I202*21)/100</f>
        <v>0</v>
      </c>
      <c r="P202" t="s">
        <v>10</v>
      </c>
    </row>
    <row r="203" spans="1:18" x14ac:dyDescent="0.2">
      <c r="A203" s="22" t="s">
        <v>40</v>
      </c>
      <c r="E203" s="23" t="s">
        <v>34</v>
      </c>
    </row>
    <row r="204" spans="1:18" x14ac:dyDescent="0.2">
      <c r="A204" s="24" t="s">
        <v>41</v>
      </c>
      <c r="E204" s="25" t="s">
        <v>42</v>
      </c>
    </row>
    <row r="205" spans="1:18" ht="140.25" x14ac:dyDescent="0.2">
      <c r="A205" t="s">
        <v>43</v>
      </c>
      <c r="E205" s="23" t="s">
        <v>225</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scale="52" orientation="portrait" horizontalDpi="300" verticalDpi="300" r:id="rId1"/>
  <headerFooter alignWithMargins="0"/>
  <rowBreaks count="4" manualBreakCount="4">
    <brk id="32" max="16383" man="1"/>
    <brk id="73" max="16383" man="1"/>
    <brk id="106" max="16383" man="1"/>
    <brk id="18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01-01-03</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domes</cp:lastModifiedBy>
  <cp:lastPrinted>2018-10-31T07:34:58Z</cp:lastPrinted>
  <dcterms:created xsi:type="dcterms:W3CDTF">2018-10-22T07:34:45Z</dcterms:created>
  <dcterms:modified xsi:type="dcterms:W3CDTF">2018-10-31T07:35:40Z</dcterms:modified>
</cp:coreProperties>
</file>